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János\Documents\"/>
    </mc:Choice>
  </mc:AlternateContent>
  <xr:revisionPtr revIDLastSave="0" documentId="13_ncr:1_{86607D8C-5336-45F1-88B5-360ECEBB8FF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echnikum-sport" sheetId="21" r:id="rId1"/>
    <sheet name="Technikum-okt_assz" sheetId="32" r:id="rId2"/>
    <sheet name="Technikum-óvodai_nev" sheetId="31" r:id="rId3"/>
    <sheet name="Technikum-inforü" sheetId="17" r:id="rId4"/>
    <sheet name="Technikum-infokomm" sheetId="1" r:id="rId5"/>
    <sheet name="Technikum-log" sheetId="19" r:id="rId6"/>
    <sheet name="Technikum-körny" sheetId="23" r:id="rId7"/>
    <sheet name="Technikum-vízügy" sheetId="24" r:id="rId8"/>
    <sheet name="Technikum-vasút" sheetId="22" r:id="rId9"/>
    <sheet name="Felnőttek Logisztikai technikus" sheetId="16" r:id="rId10"/>
    <sheet name="Felnőttek Óvodai nevelő" sheetId="15" r:id="rId11"/>
    <sheet name="Felnőttek sport VT" sheetId="30" r:id="rId12"/>
    <sheet name="Felnőttek sport " sheetId="25" r:id="rId13"/>
    <sheet name=" Felnőttek sportFWI" sheetId="4" r:id="rId14"/>
    <sheet name="Felnőttek vízügy" sheetId="29" r:id="rId15"/>
    <sheet name="Felnőttek környvéd." sheetId="2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68" i="24" l="1"/>
  <c r="L69" i="24" s="1"/>
  <c r="M48" i="24"/>
  <c r="M68" i="24" s="1"/>
  <c r="M69" i="24" s="1"/>
  <c r="M55" i="24"/>
  <c r="M54" i="24"/>
  <c r="L68" i="23"/>
  <c r="L69" i="23"/>
  <c r="L65" i="19"/>
  <c r="L66" i="19" s="1"/>
  <c r="N65" i="17"/>
  <c r="N50" i="17"/>
  <c r="M46" i="17"/>
  <c r="M50" i="17"/>
  <c r="L65" i="17"/>
  <c r="L66" i="1"/>
  <c r="L35" i="1"/>
  <c r="L65" i="1"/>
  <c r="M52" i="1"/>
  <c r="M53" i="31"/>
  <c r="M59" i="31"/>
  <c r="M60" i="31"/>
  <c r="M61" i="31"/>
  <c r="L63" i="31"/>
  <c r="M59" i="32"/>
  <c r="M53" i="32"/>
  <c r="L61" i="32"/>
  <c r="L62" i="32" s="1"/>
  <c r="M57" i="32"/>
  <c r="M58" i="32"/>
  <c r="M55" i="32"/>
  <c r="M56" i="32"/>
  <c r="L69" i="21" l="1"/>
  <c r="M64" i="21"/>
  <c r="M69" i="21"/>
  <c r="M46" i="31"/>
  <c r="K66" i="19"/>
  <c r="K65" i="19"/>
  <c r="J66" i="19"/>
  <c r="K69" i="24"/>
  <c r="K68" i="24"/>
  <c r="J69" i="24"/>
  <c r="J68" i="24"/>
  <c r="K69" i="23"/>
  <c r="K66" i="17"/>
  <c r="K65" i="17"/>
  <c r="K66" i="1"/>
  <c r="K65" i="1"/>
  <c r="J66" i="1"/>
  <c r="J63" i="31"/>
  <c r="K69" i="21"/>
  <c r="J69" i="21"/>
  <c r="H68" i="23"/>
  <c r="I66" i="19"/>
  <c r="H66" i="19"/>
  <c r="I66" i="1"/>
  <c r="H66" i="1"/>
  <c r="I66" i="17"/>
  <c r="I65" i="17"/>
  <c r="F75" i="32"/>
  <c r="F86" i="21"/>
  <c r="I69" i="21"/>
  <c r="H69" i="21"/>
  <c r="D65" i="17"/>
  <c r="F65" i="17"/>
  <c r="G66" i="17"/>
  <c r="F66" i="17"/>
  <c r="G66" i="1"/>
  <c r="F66" i="1"/>
  <c r="F65" i="1"/>
  <c r="G63" i="31"/>
  <c r="E79" i="22"/>
  <c r="F79" i="22"/>
  <c r="G79" i="22"/>
  <c r="H79" i="22"/>
  <c r="D79" i="22"/>
  <c r="M64" i="22"/>
  <c r="N64" i="22"/>
  <c r="N63" i="22"/>
  <c r="N49" i="22"/>
  <c r="M49" i="22"/>
  <c r="M48" i="22"/>
  <c r="N48" i="22"/>
  <c r="N45" i="22"/>
  <c r="N43" i="22"/>
  <c r="N42" i="22"/>
  <c r="N40" i="22"/>
  <c r="M45" i="22"/>
  <c r="M47" i="22"/>
  <c r="M53" i="22"/>
  <c r="M43" i="22"/>
  <c r="L63" i="22"/>
  <c r="J63" i="22"/>
  <c r="G64" i="22"/>
  <c r="G63" i="22"/>
  <c r="F63" i="22"/>
  <c r="D63" i="22"/>
  <c r="N36" i="22"/>
  <c r="D66" i="19"/>
  <c r="E81" i="19"/>
  <c r="D81" i="19"/>
  <c r="E26" i="1"/>
  <c r="N26" i="1" s="1"/>
  <c r="N26" i="17"/>
  <c r="E82" i="1"/>
  <c r="F82" i="1"/>
  <c r="G82" i="1"/>
  <c r="H82" i="1"/>
  <c r="D82" i="1"/>
  <c r="E82" i="17"/>
  <c r="F82" i="17"/>
  <c r="G82" i="17"/>
  <c r="H82" i="17"/>
  <c r="D82" i="17"/>
  <c r="D78" i="31"/>
  <c r="D75" i="32"/>
  <c r="H75" i="32" l="1"/>
  <c r="G75" i="32"/>
  <c r="E75" i="32"/>
  <c r="R61" i="32"/>
  <c r="P61" i="32"/>
  <c r="J61" i="32"/>
  <c r="H61" i="32"/>
  <c r="G61" i="32"/>
  <c r="F61" i="32"/>
  <c r="E61" i="32"/>
  <c r="D61" i="32"/>
  <c r="S60" i="32"/>
  <c r="Q60" i="32"/>
  <c r="M60" i="32"/>
  <c r="K60" i="32"/>
  <c r="I60" i="32"/>
  <c r="N60" i="32" s="1"/>
  <c r="S57" i="32"/>
  <c r="Q57" i="32"/>
  <c r="N57" i="32"/>
  <c r="S56" i="32"/>
  <c r="Q56" i="32"/>
  <c r="T56" i="32" s="1"/>
  <c r="N56" i="32"/>
  <c r="S54" i="32"/>
  <c r="Q54" i="32"/>
  <c r="T54" i="32" s="1"/>
  <c r="M54" i="32"/>
  <c r="K54" i="32"/>
  <c r="I54" i="32"/>
  <c r="N54" i="32" s="1"/>
  <c r="S53" i="32"/>
  <c r="Q53" i="32"/>
  <c r="K53" i="32"/>
  <c r="I53" i="32"/>
  <c r="N53" i="32" s="1"/>
  <c r="S52" i="32"/>
  <c r="Q52" i="32"/>
  <c r="M52" i="32"/>
  <c r="K52" i="32"/>
  <c r="I52" i="32"/>
  <c r="S51" i="32"/>
  <c r="Q51" i="32"/>
  <c r="M51" i="32"/>
  <c r="K51" i="32"/>
  <c r="I51" i="32"/>
  <c r="S50" i="32"/>
  <c r="Q50" i="32"/>
  <c r="T50" i="32" s="1"/>
  <c r="M50" i="32"/>
  <c r="K50" i="32"/>
  <c r="I50" i="32"/>
  <c r="S49" i="32"/>
  <c r="Q49" i="32"/>
  <c r="T49" i="32" s="1"/>
  <c r="M49" i="32"/>
  <c r="K49" i="32"/>
  <c r="I49" i="32"/>
  <c r="N49" i="32" s="1"/>
  <c r="S48" i="32"/>
  <c r="Q48" i="32"/>
  <c r="T48" i="32" s="1"/>
  <c r="M48" i="32"/>
  <c r="K48" i="32"/>
  <c r="I48" i="32"/>
  <c r="S47" i="32"/>
  <c r="Q47" i="32"/>
  <c r="M47" i="32"/>
  <c r="K47" i="32"/>
  <c r="I47" i="32"/>
  <c r="S46" i="32"/>
  <c r="Q46" i="32"/>
  <c r="T46" i="32" s="1"/>
  <c r="N46" i="32"/>
  <c r="S45" i="32"/>
  <c r="Q45" i="32"/>
  <c r="M45" i="32"/>
  <c r="K45" i="32"/>
  <c r="I45" i="32"/>
  <c r="Q44" i="32"/>
  <c r="N44" i="32"/>
  <c r="Q43" i="32"/>
  <c r="N43" i="32"/>
  <c r="Q42" i="32"/>
  <c r="N42" i="32"/>
  <c r="Q41" i="32"/>
  <c r="N41" i="32"/>
  <c r="Q40" i="32"/>
  <c r="N40" i="32"/>
  <c r="Q39" i="32"/>
  <c r="N39" i="32"/>
  <c r="Q38" i="32"/>
  <c r="T38" i="32" s="1"/>
  <c r="N38" i="32"/>
  <c r="Q37" i="32"/>
  <c r="T37" i="32" s="1"/>
  <c r="N37" i="32"/>
  <c r="T36" i="32"/>
  <c r="L36" i="32"/>
  <c r="J36" i="32"/>
  <c r="H36" i="32"/>
  <c r="F36" i="32"/>
  <c r="D36" i="32"/>
  <c r="T35" i="32"/>
  <c r="N35" i="32"/>
  <c r="T34" i="32"/>
  <c r="N34" i="32"/>
  <c r="T33" i="32"/>
  <c r="N33" i="32"/>
  <c r="T32" i="32"/>
  <c r="N32" i="32"/>
  <c r="T31" i="32"/>
  <c r="N31" i="32"/>
  <c r="T30" i="32"/>
  <c r="N30" i="32"/>
  <c r="T29" i="32"/>
  <c r="T28" i="32"/>
  <c r="N28" i="32"/>
  <c r="T27" i="32"/>
  <c r="G27" i="32"/>
  <c r="E27" i="32"/>
  <c r="T26" i="32"/>
  <c r="N26" i="32"/>
  <c r="T25" i="32"/>
  <c r="E25" i="32"/>
  <c r="N25" i="32" s="1"/>
  <c r="T24" i="32"/>
  <c r="E24" i="32"/>
  <c r="N24" i="32" s="1"/>
  <c r="T23" i="32"/>
  <c r="G23" i="32"/>
  <c r="E23" i="32"/>
  <c r="T22" i="32"/>
  <c r="I22" i="32"/>
  <c r="G22" i="32"/>
  <c r="E22" i="32"/>
  <c r="T21" i="32"/>
  <c r="I21" i="32"/>
  <c r="G21" i="32"/>
  <c r="E21" i="32"/>
  <c r="T20" i="32"/>
  <c r="M20" i="32"/>
  <c r="I20" i="32"/>
  <c r="G20" i="32"/>
  <c r="E20" i="32"/>
  <c r="N20" i="32" s="1"/>
  <c r="T19" i="32"/>
  <c r="M19" i="32"/>
  <c r="I19" i="32"/>
  <c r="G19" i="32"/>
  <c r="E19" i="32"/>
  <c r="N19" i="32" s="1"/>
  <c r="T18" i="32"/>
  <c r="M18" i="32"/>
  <c r="I18" i="32"/>
  <c r="G18" i="32"/>
  <c r="E18" i="32"/>
  <c r="T17" i="32"/>
  <c r="M17" i="32"/>
  <c r="K17" i="32"/>
  <c r="I17" i="32"/>
  <c r="G17" i="32"/>
  <c r="E17" i="32"/>
  <c r="T16" i="32"/>
  <c r="M16" i="32"/>
  <c r="K16" i="32"/>
  <c r="I16" i="32"/>
  <c r="G16" i="32"/>
  <c r="E16" i="32"/>
  <c r="N16" i="32" s="1"/>
  <c r="T15" i="32"/>
  <c r="M15" i="32"/>
  <c r="K15" i="32"/>
  <c r="I15" i="32"/>
  <c r="G15" i="32"/>
  <c r="E15" i="32"/>
  <c r="T14" i="32"/>
  <c r="M14" i="32"/>
  <c r="K14" i="32"/>
  <c r="I14" i="32"/>
  <c r="G14" i="32"/>
  <c r="E14" i="32"/>
  <c r="T13" i="32"/>
  <c r="M13" i="32"/>
  <c r="K13" i="32"/>
  <c r="I13" i="32"/>
  <c r="G13" i="32"/>
  <c r="E13" i="32"/>
  <c r="N13" i="32" s="1"/>
  <c r="T12" i="32"/>
  <c r="M12" i="32"/>
  <c r="K12" i="32"/>
  <c r="I12" i="32"/>
  <c r="G12" i="32"/>
  <c r="E12" i="32"/>
  <c r="T11" i="32"/>
  <c r="M11" i="32"/>
  <c r="K11" i="32"/>
  <c r="I11" i="32"/>
  <c r="G11" i="32"/>
  <c r="E11" i="32"/>
  <c r="H78" i="31"/>
  <c r="G78" i="31"/>
  <c r="F78" i="31"/>
  <c r="E78" i="31"/>
  <c r="R63" i="31"/>
  <c r="P63" i="31"/>
  <c r="H63" i="31"/>
  <c r="F63" i="31"/>
  <c r="E63" i="31"/>
  <c r="D63" i="31"/>
  <c r="S62" i="31"/>
  <c r="Q62" i="31"/>
  <c r="M62" i="31"/>
  <c r="K62" i="31"/>
  <c r="I62" i="31"/>
  <c r="S59" i="31"/>
  <c r="Q59" i="31"/>
  <c r="K59" i="31"/>
  <c r="I59" i="31"/>
  <c r="N59" i="31" s="1"/>
  <c r="S58" i="31"/>
  <c r="Q58" i="31"/>
  <c r="M58" i="31"/>
  <c r="K58" i="31"/>
  <c r="I58" i="31"/>
  <c r="S57" i="31"/>
  <c r="Q57" i="31"/>
  <c r="M57" i="31"/>
  <c r="K57" i="31"/>
  <c r="I57" i="31"/>
  <c r="S56" i="31"/>
  <c r="Q56" i="31"/>
  <c r="M56" i="31"/>
  <c r="K56" i="31"/>
  <c r="I56" i="31"/>
  <c r="S55" i="31"/>
  <c r="Q55" i="31"/>
  <c r="M55" i="31"/>
  <c r="K55" i="31"/>
  <c r="I55" i="31"/>
  <c r="S54" i="31"/>
  <c r="Q54" i="31"/>
  <c r="M54" i="31"/>
  <c r="K54" i="31"/>
  <c r="I54" i="31"/>
  <c r="S52" i="31"/>
  <c r="Q52" i="31"/>
  <c r="M52" i="31"/>
  <c r="K52" i="31"/>
  <c r="I52" i="31"/>
  <c r="S51" i="31"/>
  <c r="Q51" i="31"/>
  <c r="T51" i="31" s="1"/>
  <c r="M51" i="31"/>
  <c r="K51" i="31"/>
  <c r="I51" i="31"/>
  <c r="S50" i="31"/>
  <c r="Q50" i="31"/>
  <c r="M50" i="31"/>
  <c r="K50" i="31"/>
  <c r="I50" i="31"/>
  <c r="S49" i="31"/>
  <c r="Q49" i="31"/>
  <c r="M49" i="31"/>
  <c r="K49" i="31"/>
  <c r="I49" i="31"/>
  <c r="S48" i="31"/>
  <c r="Q48" i="31"/>
  <c r="M48" i="31"/>
  <c r="K48" i="31"/>
  <c r="I48" i="31"/>
  <c r="S47" i="31"/>
  <c r="Q47" i="31"/>
  <c r="M47" i="31"/>
  <c r="K47" i="31"/>
  <c r="I47" i="31"/>
  <c r="S46" i="31"/>
  <c r="Q46" i="31"/>
  <c r="N46" i="31"/>
  <c r="S45" i="31"/>
  <c r="Q45" i="31"/>
  <c r="M45" i="31"/>
  <c r="K45" i="31"/>
  <c r="I45" i="31"/>
  <c r="Q44" i="31"/>
  <c r="N44" i="31"/>
  <c r="Q43" i="31"/>
  <c r="N43" i="31"/>
  <c r="Q42" i="31"/>
  <c r="N42" i="31"/>
  <c r="Q41" i="31"/>
  <c r="N41" i="31"/>
  <c r="Q40" i="31"/>
  <c r="N40" i="31"/>
  <c r="Q39" i="31"/>
  <c r="N39" i="31"/>
  <c r="Q38" i="31"/>
  <c r="T38" i="31" s="1"/>
  <c r="N38" i="31"/>
  <c r="Q37" i="31"/>
  <c r="T37" i="31" s="1"/>
  <c r="N37" i="31"/>
  <c r="T36" i="31"/>
  <c r="L36" i="31"/>
  <c r="L64" i="31" s="1"/>
  <c r="J36" i="31"/>
  <c r="J64" i="31" s="1"/>
  <c r="H36" i="31"/>
  <c r="F36" i="31"/>
  <c r="D36" i="31"/>
  <c r="T35" i="31"/>
  <c r="N35" i="31"/>
  <c r="T34" i="31"/>
  <c r="N34" i="31"/>
  <c r="T33" i="31"/>
  <c r="N33" i="31"/>
  <c r="T32" i="31"/>
  <c r="N32" i="31"/>
  <c r="T31" i="31"/>
  <c r="N31" i="31"/>
  <c r="T30" i="31"/>
  <c r="N30" i="31"/>
  <c r="T29" i="31"/>
  <c r="T28" i="31"/>
  <c r="N28" i="31"/>
  <c r="T27" i="31"/>
  <c r="G27" i="31"/>
  <c r="E27" i="31"/>
  <c r="T26" i="31"/>
  <c r="N26" i="31"/>
  <c r="T25" i="31"/>
  <c r="E25" i="31"/>
  <c r="N25" i="31" s="1"/>
  <c r="T24" i="31"/>
  <c r="E24" i="31"/>
  <c r="N24" i="31" s="1"/>
  <c r="T23" i="31"/>
  <c r="G23" i="31"/>
  <c r="E23" i="31"/>
  <c r="T22" i="31"/>
  <c r="I22" i="31"/>
  <c r="G22" i="31"/>
  <c r="E22" i="31"/>
  <c r="T21" i="31"/>
  <c r="I21" i="31"/>
  <c r="G21" i="31"/>
  <c r="E21" i="31"/>
  <c r="T20" i="31"/>
  <c r="M20" i="31"/>
  <c r="I20" i="31"/>
  <c r="G20" i="31"/>
  <c r="E20" i="31"/>
  <c r="T19" i="31"/>
  <c r="M19" i="31"/>
  <c r="I19" i="31"/>
  <c r="G19" i="31"/>
  <c r="E19" i="31"/>
  <c r="T18" i="31"/>
  <c r="M18" i="31"/>
  <c r="I18" i="31"/>
  <c r="G18" i="31"/>
  <c r="E18" i="31"/>
  <c r="T17" i="31"/>
  <c r="M17" i="31"/>
  <c r="K17" i="31"/>
  <c r="I17" i="31"/>
  <c r="G17" i="31"/>
  <c r="E17" i="31"/>
  <c r="T16" i="31"/>
  <c r="M16" i="31"/>
  <c r="K16" i="31"/>
  <c r="I16" i="31"/>
  <c r="G16" i="31"/>
  <c r="E16" i="31"/>
  <c r="T15" i="31"/>
  <c r="M15" i="31"/>
  <c r="K15" i="31"/>
  <c r="I15" i="31"/>
  <c r="G15" i="31"/>
  <c r="E15" i="31"/>
  <c r="T14" i="31"/>
  <c r="M14" i="31"/>
  <c r="K14" i="31"/>
  <c r="I14" i="31"/>
  <c r="G14" i="31"/>
  <c r="E14" i="31"/>
  <c r="T13" i="31"/>
  <c r="M13" i="31"/>
  <c r="K13" i="31"/>
  <c r="I13" i="31"/>
  <c r="G13" i="31"/>
  <c r="E13" i="31"/>
  <c r="T12" i="31"/>
  <c r="M12" i="31"/>
  <c r="K12" i="31"/>
  <c r="I12" i="31"/>
  <c r="G12" i="31"/>
  <c r="E12" i="31"/>
  <c r="T11" i="31"/>
  <c r="M11" i="31"/>
  <c r="K11" i="31"/>
  <c r="I11" i="31"/>
  <c r="G11" i="31"/>
  <c r="E11" i="31"/>
  <c r="T57" i="32" l="1"/>
  <c r="N45" i="32"/>
  <c r="I61" i="32"/>
  <c r="K61" i="32"/>
  <c r="N17" i="32"/>
  <c r="H62" i="32"/>
  <c r="J62" i="32"/>
  <c r="N12" i="32"/>
  <c r="T52" i="32"/>
  <c r="K63" i="31"/>
  <c r="N54" i="31"/>
  <c r="I63" i="31"/>
  <c r="F64" i="31"/>
  <c r="H64" i="31"/>
  <c r="T47" i="31"/>
  <c r="T50" i="31"/>
  <c r="N51" i="31"/>
  <c r="T55" i="31"/>
  <c r="T52" i="31"/>
  <c r="N57" i="31"/>
  <c r="N47" i="31"/>
  <c r="T48" i="31"/>
  <c r="N56" i="31"/>
  <c r="T59" i="31"/>
  <c r="T46" i="31"/>
  <c r="N18" i="31"/>
  <c r="N27" i="31"/>
  <c r="N49" i="31"/>
  <c r="N50" i="31"/>
  <c r="N22" i="31"/>
  <c r="T49" i="31"/>
  <c r="N13" i="31"/>
  <c r="T56" i="31"/>
  <c r="N62" i="31"/>
  <c r="N19" i="31"/>
  <c r="T62" i="31"/>
  <c r="N16" i="31"/>
  <c r="E36" i="31"/>
  <c r="E64" i="31" s="1"/>
  <c r="G36" i="31"/>
  <c r="G64" i="31" s="1"/>
  <c r="N23" i="31"/>
  <c r="T54" i="31"/>
  <c r="T57" i="31"/>
  <c r="N48" i="31"/>
  <c r="N14" i="31"/>
  <c r="K36" i="31"/>
  <c r="N58" i="31"/>
  <c r="M36" i="31"/>
  <c r="N17" i="31"/>
  <c r="N20" i="31"/>
  <c r="N45" i="31"/>
  <c r="N55" i="31"/>
  <c r="Q63" i="31"/>
  <c r="Q64" i="31" s="1"/>
  <c r="T45" i="31"/>
  <c r="T58" i="31"/>
  <c r="N12" i="31"/>
  <c r="N52" i="31"/>
  <c r="I36" i="31"/>
  <c r="N15" i="31"/>
  <c r="N21" i="31"/>
  <c r="N21" i="32"/>
  <c r="N50" i="32"/>
  <c r="N51" i="32"/>
  <c r="N48" i="32"/>
  <c r="M36" i="32"/>
  <c r="N15" i="32"/>
  <c r="N18" i="32"/>
  <c r="T53" i="32"/>
  <c r="T51" i="32"/>
  <c r="N52" i="32"/>
  <c r="Q61" i="32"/>
  <c r="Q62" i="32" s="1"/>
  <c r="G36" i="32"/>
  <c r="G62" i="32" s="1"/>
  <c r="N27" i="32"/>
  <c r="N47" i="32"/>
  <c r="E36" i="32"/>
  <c r="E62" i="32" s="1"/>
  <c r="N22" i="32"/>
  <c r="T47" i="32"/>
  <c r="I36" i="32"/>
  <c r="K36" i="32"/>
  <c r="N14" i="32"/>
  <c r="N23" i="32"/>
  <c r="T60" i="32"/>
  <c r="T45" i="32"/>
  <c r="M61" i="32"/>
  <c r="S61" i="32"/>
  <c r="S62" i="32" s="1"/>
  <c r="N11" i="32"/>
  <c r="M63" i="31"/>
  <c r="N11" i="31"/>
  <c r="S63" i="31"/>
  <c r="M62" i="32" l="1"/>
  <c r="N61" i="32"/>
  <c r="K62" i="32"/>
  <c r="I62" i="32"/>
  <c r="I64" i="31"/>
  <c r="K64" i="31"/>
  <c r="N63" i="31"/>
  <c r="M64" i="31"/>
  <c r="N36" i="31"/>
  <c r="T63" i="31"/>
  <c r="T64" i="31" s="1"/>
  <c r="N36" i="32"/>
  <c r="T61" i="32"/>
  <c r="T62" i="32" s="1"/>
  <c r="S64" i="31"/>
  <c r="J30" i="30" l="1"/>
  <c r="J26" i="30"/>
  <c r="J27" i="30"/>
  <c r="J28" i="30"/>
  <c r="J29" i="30"/>
  <c r="J33" i="30"/>
  <c r="J34" i="30"/>
  <c r="J35" i="30"/>
  <c r="J36" i="30"/>
  <c r="J37" i="30"/>
  <c r="J38" i="30"/>
  <c r="I40" i="30"/>
  <c r="I41" i="30" s="1"/>
  <c r="H40" i="30"/>
  <c r="H41" i="30" s="1"/>
  <c r="F41" i="30"/>
  <c r="E40" i="30"/>
  <c r="E41" i="30" s="1"/>
  <c r="D40" i="30"/>
  <c r="D41" i="30" s="1"/>
  <c r="J16" i="30"/>
  <c r="J11" i="30"/>
  <c r="I37" i="29" l="1"/>
  <c r="I38" i="29" s="1"/>
  <c r="H37" i="29"/>
  <c r="H38" i="29" s="1"/>
  <c r="G37" i="29"/>
  <c r="G38" i="29" s="1"/>
  <c r="F37" i="29"/>
  <c r="F38" i="29" s="1"/>
  <c r="E37" i="29"/>
  <c r="E38" i="29" s="1"/>
  <c r="D37" i="29"/>
  <c r="D38" i="29" s="1"/>
  <c r="J18" i="29"/>
  <c r="J17" i="29"/>
  <c r="J14" i="29"/>
  <c r="J13" i="29"/>
  <c r="J12" i="29"/>
  <c r="J11" i="29"/>
  <c r="I37" i="26"/>
  <c r="I38" i="26" s="1"/>
  <c r="H37" i="26"/>
  <c r="H38" i="26" s="1"/>
  <c r="G37" i="26"/>
  <c r="G38" i="26" s="1"/>
  <c r="F37" i="26"/>
  <c r="F38" i="26" s="1"/>
  <c r="E37" i="26"/>
  <c r="E38" i="26" s="1"/>
  <c r="D37" i="26"/>
  <c r="D38" i="26" s="1"/>
  <c r="J18" i="26"/>
  <c r="J17" i="26"/>
  <c r="J14" i="26"/>
  <c r="J13" i="26"/>
  <c r="J12" i="26"/>
  <c r="J11" i="26"/>
  <c r="H41" i="25"/>
  <c r="I40" i="25"/>
  <c r="I41" i="25" s="1"/>
  <c r="H40" i="25"/>
  <c r="F40" i="25"/>
  <c r="F41" i="25" s="1"/>
  <c r="E40" i="25"/>
  <c r="E41" i="25" s="1"/>
  <c r="D40" i="25"/>
  <c r="D41" i="25" s="1"/>
  <c r="J38" i="25"/>
  <c r="J37" i="25"/>
  <c r="J36" i="25"/>
  <c r="J35" i="25"/>
  <c r="J34" i="25"/>
  <c r="J33" i="25"/>
  <c r="J29" i="25"/>
  <c r="J28" i="25"/>
  <c r="J27" i="25"/>
  <c r="J26" i="25"/>
  <c r="J16" i="25"/>
  <c r="J11" i="25"/>
  <c r="H84" i="24" l="1"/>
  <c r="F84" i="24"/>
  <c r="E84" i="24"/>
  <c r="D84" i="24"/>
  <c r="S68" i="24"/>
  <c r="S69" i="24" s="1"/>
  <c r="R68" i="24"/>
  <c r="R69" i="24" s="1"/>
  <c r="Q68" i="24"/>
  <c r="P68" i="24"/>
  <c r="P69" i="24" s="1"/>
  <c r="I68" i="24"/>
  <c r="H68" i="24"/>
  <c r="G68" i="24"/>
  <c r="E68" i="24"/>
  <c r="D68" i="24"/>
  <c r="T67" i="24"/>
  <c r="N67" i="24"/>
  <c r="T66" i="24"/>
  <c r="T65" i="24"/>
  <c r="T64" i="24"/>
  <c r="T63" i="24"/>
  <c r="T62" i="24"/>
  <c r="T37" i="24"/>
  <c r="N37" i="24"/>
  <c r="T36" i="24"/>
  <c r="L36" i="24"/>
  <c r="J36" i="24"/>
  <c r="H36" i="24"/>
  <c r="H69" i="24" s="1"/>
  <c r="F36" i="24"/>
  <c r="D36" i="24"/>
  <c r="D69" i="24" s="1"/>
  <c r="T35" i="24"/>
  <c r="N35" i="24"/>
  <c r="T34" i="24"/>
  <c r="N34" i="24"/>
  <c r="T33" i="24"/>
  <c r="N33" i="24"/>
  <c r="T32" i="24"/>
  <c r="N32" i="24"/>
  <c r="T31" i="24"/>
  <c r="N31" i="24"/>
  <c r="T30" i="24"/>
  <c r="N30" i="24"/>
  <c r="T29" i="24"/>
  <c r="T28" i="24"/>
  <c r="N28" i="24"/>
  <c r="N27" i="24"/>
  <c r="G27" i="24"/>
  <c r="E27" i="24"/>
  <c r="T26" i="24"/>
  <c r="N26" i="24"/>
  <c r="G26" i="24"/>
  <c r="E26" i="24"/>
  <c r="T25" i="24"/>
  <c r="N25" i="24"/>
  <c r="G25" i="24"/>
  <c r="E25" i="24"/>
  <c r="T24" i="24"/>
  <c r="N24" i="24"/>
  <c r="G24" i="24"/>
  <c r="E24" i="24"/>
  <c r="T23" i="24"/>
  <c r="N23" i="24"/>
  <c r="I23" i="24"/>
  <c r="G23" i="24"/>
  <c r="E23" i="24"/>
  <c r="T22" i="24"/>
  <c r="I22" i="24"/>
  <c r="G22" i="24"/>
  <c r="E22" i="24"/>
  <c r="N22" i="24" s="1"/>
  <c r="T20" i="24"/>
  <c r="M20" i="24"/>
  <c r="I20" i="24"/>
  <c r="G20" i="24"/>
  <c r="E20" i="24"/>
  <c r="N20" i="24" s="1"/>
  <c r="T19" i="24"/>
  <c r="M19" i="24"/>
  <c r="I19" i="24"/>
  <c r="G19" i="24"/>
  <c r="E19" i="24"/>
  <c r="T18" i="24"/>
  <c r="M18" i="24"/>
  <c r="I18" i="24"/>
  <c r="G18" i="24"/>
  <c r="E18" i="24"/>
  <c r="T17" i="24"/>
  <c r="M17" i="24"/>
  <c r="K17" i="24"/>
  <c r="I17" i="24"/>
  <c r="G17" i="24"/>
  <c r="E17" i="24"/>
  <c r="T16" i="24"/>
  <c r="M16" i="24"/>
  <c r="K16" i="24"/>
  <c r="I16" i="24"/>
  <c r="G16" i="24"/>
  <c r="E16" i="24"/>
  <c r="T15" i="24"/>
  <c r="M15" i="24"/>
  <c r="K15" i="24"/>
  <c r="I15" i="24"/>
  <c r="G15" i="24"/>
  <c r="E15" i="24"/>
  <c r="N15" i="24" s="1"/>
  <c r="T14" i="24"/>
  <c r="M14" i="24"/>
  <c r="K14" i="24"/>
  <c r="I14" i="24"/>
  <c r="G14" i="24"/>
  <c r="E14" i="24"/>
  <c r="T13" i="24"/>
  <c r="M13" i="24"/>
  <c r="K13" i="24"/>
  <c r="I13" i="24"/>
  <c r="G13" i="24"/>
  <c r="E13" i="24"/>
  <c r="T12" i="24"/>
  <c r="M12" i="24"/>
  <c r="K12" i="24"/>
  <c r="I12" i="24"/>
  <c r="G12" i="24"/>
  <c r="E12" i="24"/>
  <c r="T11" i="24"/>
  <c r="M11" i="24"/>
  <c r="M36" i="24" s="1"/>
  <c r="K11" i="24"/>
  <c r="I11" i="24"/>
  <c r="G11" i="24"/>
  <c r="E11" i="24"/>
  <c r="E36" i="24" s="1"/>
  <c r="H84" i="23"/>
  <c r="F84" i="23"/>
  <c r="E84" i="23"/>
  <c r="D84" i="23"/>
  <c r="S68" i="23"/>
  <c r="S69" i="23" s="1"/>
  <c r="R68" i="23"/>
  <c r="R69" i="23" s="1"/>
  <c r="Q68" i="23"/>
  <c r="P68" i="23"/>
  <c r="P69" i="23" s="1"/>
  <c r="M68" i="23"/>
  <c r="K68" i="23"/>
  <c r="J68" i="23"/>
  <c r="I68" i="23"/>
  <c r="G68" i="23"/>
  <c r="E68" i="23"/>
  <c r="D68" i="23"/>
  <c r="T67" i="23"/>
  <c r="N67" i="23"/>
  <c r="T66" i="23"/>
  <c r="T65" i="23"/>
  <c r="T64" i="23"/>
  <c r="T63" i="23"/>
  <c r="T62" i="23"/>
  <c r="T37" i="23"/>
  <c r="N37" i="23"/>
  <c r="T36" i="23"/>
  <c r="L36" i="23"/>
  <c r="J36" i="23"/>
  <c r="H36" i="23"/>
  <c r="F36" i="23"/>
  <c r="D36" i="23"/>
  <c r="T35" i="23"/>
  <c r="N35" i="23"/>
  <c r="T34" i="23"/>
  <c r="N34" i="23"/>
  <c r="T33" i="23"/>
  <c r="N33" i="23"/>
  <c r="T32" i="23"/>
  <c r="N32" i="23"/>
  <c r="T31" i="23"/>
  <c r="N31" i="23"/>
  <c r="T30" i="23"/>
  <c r="N30" i="23"/>
  <c r="T29" i="23"/>
  <c r="T28" i="23"/>
  <c r="N28" i="23"/>
  <c r="G27" i="23"/>
  <c r="E27" i="23"/>
  <c r="T26" i="23"/>
  <c r="G26" i="23"/>
  <c r="E26" i="23"/>
  <c r="T25" i="23"/>
  <c r="G25" i="23"/>
  <c r="E25" i="23"/>
  <c r="T24" i="23"/>
  <c r="G24" i="23"/>
  <c r="E24" i="23"/>
  <c r="T23" i="23"/>
  <c r="I23" i="23"/>
  <c r="G23" i="23"/>
  <c r="E23" i="23"/>
  <c r="T22" i="23"/>
  <c r="I22" i="23"/>
  <c r="G22" i="23"/>
  <c r="E22" i="23"/>
  <c r="T20" i="23"/>
  <c r="M20" i="23"/>
  <c r="I20" i="23"/>
  <c r="G20" i="23"/>
  <c r="E20" i="23"/>
  <c r="T19" i="23"/>
  <c r="M19" i="23"/>
  <c r="I19" i="23"/>
  <c r="G19" i="23"/>
  <c r="E19" i="23"/>
  <c r="T18" i="23"/>
  <c r="M18" i="23"/>
  <c r="I18" i="23"/>
  <c r="G18" i="23"/>
  <c r="E18" i="23"/>
  <c r="T17" i="23"/>
  <c r="M17" i="23"/>
  <c r="K17" i="23"/>
  <c r="I17" i="23"/>
  <c r="G17" i="23"/>
  <c r="E17" i="23"/>
  <c r="T16" i="23"/>
  <c r="M16" i="23"/>
  <c r="K16" i="23"/>
  <c r="I16" i="23"/>
  <c r="G16" i="23"/>
  <c r="E16" i="23"/>
  <c r="T15" i="23"/>
  <c r="M15" i="23"/>
  <c r="K15" i="23"/>
  <c r="I15" i="23"/>
  <c r="G15" i="23"/>
  <c r="E15" i="23"/>
  <c r="T14" i="23"/>
  <c r="M14" i="23"/>
  <c r="K14" i="23"/>
  <c r="I14" i="23"/>
  <c r="G14" i="23"/>
  <c r="E14" i="23"/>
  <c r="T13" i="23"/>
  <c r="M13" i="23"/>
  <c r="K13" i="23"/>
  <c r="I13" i="23"/>
  <c r="G13" i="23"/>
  <c r="E13" i="23"/>
  <c r="T12" i="23"/>
  <c r="M12" i="23"/>
  <c r="K12" i="23"/>
  <c r="I12" i="23"/>
  <c r="G12" i="23"/>
  <c r="E12" i="23"/>
  <c r="T11" i="23"/>
  <c r="M11" i="23"/>
  <c r="K11" i="23"/>
  <c r="I11" i="23"/>
  <c r="G11" i="23"/>
  <c r="E11" i="23"/>
  <c r="G36" i="24" l="1"/>
  <c r="G69" i="24" s="1"/>
  <c r="N13" i="24"/>
  <c r="N17" i="24"/>
  <c r="N12" i="24"/>
  <c r="I36" i="24"/>
  <c r="N16" i="24"/>
  <c r="N18" i="24"/>
  <c r="K36" i="24"/>
  <c r="N36" i="24" s="1"/>
  <c r="N14" i="24"/>
  <c r="N19" i="24"/>
  <c r="T68" i="24"/>
  <c r="I69" i="24"/>
  <c r="E69" i="24"/>
  <c r="T69" i="24"/>
  <c r="N11" i="24"/>
  <c r="D69" i="23"/>
  <c r="T69" i="23"/>
  <c r="T68" i="23"/>
  <c r="K36" i="23"/>
  <c r="N23" i="23"/>
  <c r="N24" i="23"/>
  <c r="N27" i="23"/>
  <c r="J69" i="23"/>
  <c r="N11" i="23"/>
  <c r="M36" i="23"/>
  <c r="M69" i="23" s="1"/>
  <c r="N13" i="23"/>
  <c r="N15" i="23"/>
  <c r="N17" i="23"/>
  <c r="N20" i="23"/>
  <c r="N25" i="23"/>
  <c r="H69" i="23"/>
  <c r="I36" i="23"/>
  <c r="I69" i="23" s="1"/>
  <c r="N14" i="23"/>
  <c r="N18" i="23"/>
  <c r="N22" i="23"/>
  <c r="N12" i="23"/>
  <c r="N16" i="23"/>
  <c r="N19" i="23"/>
  <c r="G36" i="23"/>
  <c r="G69" i="23" s="1"/>
  <c r="N26" i="23"/>
  <c r="E36" i="23"/>
  <c r="S63" i="22"/>
  <c r="S64" i="22" s="1"/>
  <c r="R63" i="22"/>
  <c r="R64" i="22" s="1"/>
  <c r="Q63" i="22"/>
  <c r="P63" i="22"/>
  <c r="P64" i="22" s="1"/>
  <c r="M63" i="22"/>
  <c r="K63" i="22"/>
  <c r="I63" i="22"/>
  <c r="H63" i="22"/>
  <c r="E63" i="22"/>
  <c r="T62" i="22"/>
  <c r="T61" i="22"/>
  <c r="T60" i="22"/>
  <c r="T59" i="22"/>
  <c r="T58" i="22"/>
  <c r="T57" i="22"/>
  <c r="T36" i="22"/>
  <c r="T35" i="22"/>
  <c r="L35" i="22"/>
  <c r="L64" i="22" s="1"/>
  <c r="J35" i="22"/>
  <c r="H35" i="22"/>
  <c r="F35" i="22"/>
  <c r="D35" i="22"/>
  <c r="T34" i="22"/>
  <c r="N34" i="22"/>
  <c r="T33" i="22"/>
  <c r="N33" i="22"/>
  <c r="T32" i="22"/>
  <c r="N32" i="22"/>
  <c r="T31" i="22"/>
  <c r="N31" i="22"/>
  <c r="T30" i="22"/>
  <c r="N30" i="22"/>
  <c r="T29" i="22"/>
  <c r="N29" i="22"/>
  <c r="T28" i="22"/>
  <c r="T27" i="22"/>
  <c r="N27" i="22"/>
  <c r="G26" i="22"/>
  <c r="E26" i="22"/>
  <c r="N26" i="22" s="1"/>
  <c r="T25" i="22"/>
  <c r="G25" i="22"/>
  <c r="E25" i="22"/>
  <c r="N25" i="22" s="1"/>
  <c r="T24" i="22"/>
  <c r="G24" i="22"/>
  <c r="E24" i="22"/>
  <c r="T23" i="22"/>
  <c r="G23" i="22"/>
  <c r="E23" i="22"/>
  <c r="N23" i="22" s="1"/>
  <c r="T22" i="22"/>
  <c r="I22" i="22"/>
  <c r="G22" i="22"/>
  <c r="E22" i="22"/>
  <c r="N22" i="22" s="1"/>
  <c r="T21" i="22"/>
  <c r="I21" i="22"/>
  <c r="G21" i="22"/>
  <c r="E21" i="22"/>
  <c r="N21" i="22" s="1"/>
  <c r="T20" i="22"/>
  <c r="M20" i="22"/>
  <c r="I20" i="22"/>
  <c r="G20" i="22"/>
  <c r="E20" i="22"/>
  <c r="T19" i="22"/>
  <c r="M19" i="22"/>
  <c r="I19" i="22"/>
  <c r="G19" i="22"/>
  <c r="E19" i="22"/>
  <c r="T18" i="22"/>
  <c r="M18" i="22"/>
  <c r="I18" i="22"/>
  <c r="G18" i="22"/>
  <c r="E18" i="22"/>
  <c r="T17" i="22"/>
  <c r="M17" i="22"/>
  <c r="K17" i="22"/>
  <c r="I17" i="22"/>
  <c r="G17" i="22"/>
  <c r="E17" i="22"/>
  <c r="T16" i="22"/>
  <c r="M16" i="22"/>
  <c r="K16" i="22"/>
  <c r="I16" i="22"/>
  <c r="G16" i="22"/>
  <c r="E16" i="22"/>
  <c r="T15" i="22"/>
  <c r="M15" i="22"/>
  <c r="K15" i="22"/>
  <c r="I15" i="22"/>
  <c r="G15" i="22"/>
  <c r="E15" i="22"/>
  <c r="T14" i="22"/>
  <c r="M14" i="22"/>
  <c r="K14" i="22"/>
  <c r="I14" i="22"/>
  <c r="G14" i="22"/>
  <c r="E14" i="22"/>
  <c r="T13" i="22"/>
  <c r="M13" i="22"/>
  <c r="K13" i="22"/>
  <c r="I13" i="22"/>
  <c r="G13" i="22"/>
  <c r="E13" i="22"/>
  <c r="T12" i="22"/>
  <c r="M12" i="22"/>
  <c r="K12" i="22"/>
  <c r="I12" i="22"/>
  <c r="G12" i="22"/>
  <c r="E12" i="22"/>
  <c r="T11" i="22"/>
  <c r="M11" i="22"/>
  <c r="K11" i="22"/>
  <c r="I11" i="22"/>
  <c r="G11" i="22"/>
  <c r="G35" i="22" s="1"/>
  <c r="E11" i="22"/>
  <c r="S70" i="21"/>
  <c r="Q70" i="21"/>
  <c r="E69" i="21"/>
  <c r="G69" i="21"/>
  <c r="H86" i="21"/>
  <c r="E86" i="21"/>
  <c r="D86" i="21"/>
  <c r="T35" i="21"/>
  <c r="N35" i="21"/>
  <c r="T34" i="21"/>
  <c r="L34" i="21"/>
  <c r="L70" i="21" s="1"/>
  <c r="J34" i="21"/>
  <c r="J70" i="21" s="1"/>
  <c r="H34" i="21"/>
  <c r="H70" i="21" s="1"/>
  <c r="F34" i="21"/>
  <c r="D34" i="21"/>
  <c r="T33" i="21"/>
  <c r="N33" i="21"/>
  <c r="T32" i="21"/>
  <c r="N32" i="21"/>
  <c r="T31" i="21"/>
  <c r="N31" i="21"/>
  <c r="T30" i="21"/>
  <c r="N30" i="21"/>
  <c r="T29" i="21"/>
  <c r="N29" i="21"/>
  <c r="T28" i="21"/>
  <c r="N28" i="21"/>
  <c r="T27" i="21"/>
  <c r="T26" i="21"/>
  <c r="N26" i="21"/>
  <c r="G25" i="21"/>
  <c r="E25" i="21"/>
  <c r="N25" i="21" s="1"/>
  <c r="T24" i="21"/>
  <c r="E24" i="21"/>
  <c r="T23" i="21"/>
  <c r="G23" i="21"/>
  <c r="E23" i="21"/>
  <c r="T22" i="21"/>
  <c r="I22" i="21"/>
  <c r="G22" i="21"/>
  <c r="E22" i="21"/>
  <c r="T21" i="21"/>
  <c r="I21" i="21"/>
  <c r="G21" i="21"/>
  <c r="E21" i="21"/>
  <c r="T20" i="21"/>
  <c r="M20" i="21"/>
  <c r="I20" i="21"/>
  <c r="G20" i="21"/>
  <c r="E20" i="21"/>
  <c r="T19" i="21"/>
  <c r="M19" i="21"/>
  <c r="I19" i="21"/>
  <c r="G19" i="21"/>
  <c r="E19" i="21"/>
  <c r="T18" i="21"/>
  <c r="M18" i="21"/>
  <c r="I18" i="21"/>
  <c r="G18" i="21"/>
  <c r="E18" i="21"/>
  <c r="T17" i="21"/>
  <c r="M17" i="21"/>
  <c r="K17" i="21"/>
  <c r="I17" i="21"/>
  <c r="G17" i="21"/>
  <c r="E17" i="21"/>
  <c r="T16" i="21"/>
  <c r="M16" i="21"/>
  <c r="K16" i="21"/>
  <c r="I16" i="21"/>
  <c r="G16" i="21"/>
  <c r="E16" i="21"/>
  <c r="T15" i="21"/>
  <c r="M15" i="21"/>
  <c r="K15" i="21"/>
  <c r="I15" i="21"/>
  <c r="G15" i="21"/>
  <c r="E15" i="21"/>
  <c r="T14" i="21"/>
  <c r="M14" i="21"/>
  <c r="K14" i="21"/>
  <c r="I14" i="21"/>
  <c r="G14" i="21"/>
  <c r="E14" i="21"/>
  <c r="T13" i="21"/>
  <c r="M13" i="21"/>
  <c r="K13" i="21"/>
  <c r="I13" i="21"/>
  <c r="G13" i="21"/>
  <c r="E13" i="21"/>
  <c r="T12" i="21"/>
  <c r="M12" i="21"/>
  <c r="K12" i="21"/>
  <c r="I12" i="21"/>
  <c r="G12" i="21"/>
  <c r="E12" i="21"/>
  <c r="T11" i="21"/>
  <c r="M11" i="21"/>
  <c r="K11" i="21"/>
  <c r="I11" i="21"/>
  <c r="G11" i="21"/>
  <c r="E11" i="21"/>
  <c r="J64" i="22" l="1"/>
  <c r="H64" i="22"/>
  <c r="I35" i="22"/>
  <c r="I64" i="22" s="1"/>
  <c r="N12" i="22"/>
  <c r="N14" i="22"/>
  <c r="N16" i="22"/>
  <c r="N18" i="22"/>
  <c r="K35" i="22"/>
  <c r="N19" i="22"/>
  <c r="D64" i="22"/>
  <c r="M35" i="22"/>
  <c r="N13" i="22"/>
  <c r="N15" i="22"/>
  <c r="N17" i="22"/>
  <c r="N20" i="22"/>
  <c r="N24" i="22"/>
  <c r="E69" i="23"/>
  <c r="N36" i="23"/>
  <c r="E35" i="22"/>
  <c r="N11" i="22"/>
  <c r="T64" i="22"/>
  <c r="N12" i="21"/>
  <c r="N14" i="21"/>
  <c r="N16" i="21"/>
  <c r="N18" i="21"/>
  <c r="N22" i="21"/>
  <c r="N24" i="21"/>
  <c r="N19" i="21"/>
  <c r="N21" i="21"/>
  <c r="E34" i="21"/>
  <c r="M34" i="21"/>
  <c r="M70" i="21" s="1"/>
  <c r="N13" i="21"/>
  <c r="N17" i="21"/>
  <c r="N20" i="21"/>
  <c r="G34" i="21"/>
  <c r="G70" i="21" s="1"/>
  <c r="K34" i="21"/>
  <c r="K70" i="21" s="1"/>
  <c r="N15" i="21"/>
  <c r="N23" i="21"/>
  <c r="I34" i="21"/>
  <c r="I70" i="21" s="1"/>
  <c r="N11" i="21"/>
  <c r="F36" i="15"/>
  <c r="E64" i="22" l="1"/>
  <c r="N35" i="22"/>
  <c r="N34" i="21"/>
  <c r="G35" i="16"/>
  <c r="N28" i="1" l="1"/>
  <c r="H81" i="19"/>
  <c r="F81" i="19"/>
  <c r="G26" i="19"/>
  <c r="E26" i="19"/>
  <c r="G25" i="19"/>
  <c r="E25" i="19"/>
  <c r="G24" i="19"/>
  <c r="E24" i="19"/>
  <c r="S65" i="19"/>
  <c r="R65" i="19"/>
  <c r="R66" i="19" s="1"/>
  <c r="Q65" i="19"/>
  <c r="Q66" i="19" s="1"/>
  <c r="P66" i="19"/>
  <c r="M65" i="19"/>
  <c r="J65" i="19"/>
  <c r="I65" i="19"/>
  <c r="H65" i="19"/>
  <c r="G65" i="19"/>
  <c r="E65" i="19"/>
  <c r="D65" i="19"/>
  <c r="T64" i="19"/>
  <c r="N64" i="19"/>
  <c r="T63" i="19"/>
  <c r="T62" i="19"/>
  <c r="T61" i="19"/>
  <c r="T60" i="19"/>
  <c r="T59" i="19"/>
  <c r="T58" i="19"/>
  <c r="T57" i="19"/>
  <c r="T56" i="19"/>
  <c r="T55" i="19"/>
  <c r="T54" i="19"/>
  <c r="T53" i="19"/>
  <c r="T52" i="19"/>
  <c r="T51" i="19"/>
  <c r="T36" i="19"/>
  <c r="N36" i="19"/>
  <c r="T35" i="19"/>
  <c r="L35" i="19"/>
  <c r="J35" i="19"/>
  <c r="H35" i="19"/>
  <c r="F35" i="19"/>
  <c r="D35" i="19"/>
  <c r="T34" i="19"/>
  <c r="N34" i="19"/>
  <c r="T33" i="19"/>
  <c r="N33" i="19"/>
  <c r="T32" i="19"/>
  <c r="N32" i="19"/>
  <c r="T31" i="19"/>
  <c r="N31" i="19"/>
  <c r="T30" i="19"/>
  <c r="N30" i="19"/>
  <c r="T29" i="19"/>
  <c r="N29" i="19"/>
  <c r="T28" i="19"/>
  <c r="T27" i="19"/>
  <c r="N27" i="19"/>
  <c r="T25" i="19"/>
  <c r="T24" i="19"/>
  <c r="T23" i="19"/>
  <c r="G23" i="19"/>
  <c r="E23" i="19"/>
  <c r="T22" i="19"/>
  <c r="I22" i="19"/>
  <c r="G22" i="19"/>
  <c r="E22" i="19"/>
  <c r="T21" i="19"/>
  <c r="I21" i="19"/>
  <c r="G21" i="19"/>
  <c r="E21" i="19"/>
  <c r="T20" i="19"/>
  <c r="M20" i="19"/>
  <c r="I20" i="19"/>
  <c r="G20" i="19"/>
  <c r="E20" i="19"/>
  <c r="T19" i="19"/>
  <c r="M19" i="19"/>
  <c r="I19" i="19"/>
  <c r="G19" i="19"/>
  <c r="E19" i="19"/>
  <c r="T18" i="19"/>
  <c r="M18" i="19"/>
  <c r="I18" i="19"/>
  <c r="G18" i="19"/>
  <c r="E18" i="19"/>
  <c r="T17" i="19"/>
  <c r="M17" i="19"/>
  <c r="K17" i="19"/>
  <c r="I17" i="19"/>
  <c r="G17" i="19"/>
  <c r="E17" i="19"/>
  <c r="T16" i="19"/>
  <c r="M16" i="19"/>
  <c r="K16" i="19"/>
  <c r="I16" i="19"/>
  <c r="G16" i="19"/>
  <c r="E16" i="19"/>
  <c r="T15" i="19"/>
  <c r="M15" i="19"/>
  <c r="K15" i="19"/>
  <c r="I15" i="19"/>
  <c r="G15" i="19"/>
  <c r="E15" i="19"/>
  <c r="T14" i="19"/>
  <c r="M14" i="19"/>
  <c r="K14" i="19"/>
  <c r="I14" i="19"/>
  <c r="G14" i="19"/>
  <c r="E14" i="19"/>
  <c r="T13" i="19"/>
  <c r="M13" i="19"/>
  <c r="K13" i="19"/>
  <c r="I13" i="19"/>
  <c r="G13" i="19"/>
  <c r="E13" i="19"/>
  <c r="T12" i="19"/>
  <c r="M12" i="19"/>
  <c r="K12" i="19"/>
  <c r="I12" i="19"/>
  <c r="G12" i="19"/>
  <c r="E12" i="19"/>
  <c r="T11" i="19"/>
  <c r="M11" i="19"/>
  <c r="K11" i="19"/>
  <c r="I11" i="19"/>
  <c r="G11" i="19"/>
  <c r="E11" i="19"/>
  <c r="N26" i="19" l="1"/>
  <c r="N24" i="19"/>
  <c r="M35" i="19"/>
  <c r="M66" i="19" s="1"/>
  <c r="I35" i="19"/>
  <c r="N13" i="19"/>
  <c r="N15" i="19"/>
  <c r="N17" i="19"/>
  <c r="N20" i="19"/>
  <c r="N22" i="19"/>
  <c r="N23" i="19"/>
  <c r="N25" i="19"/>
  <c r="T65" i="19"/>
  <c r="N14" i="19"/>
  <c r="N18" i="19"/>
  <c r="N21" i="19"/>
  <c r="K35" i="19"/>
  <c r="N12" i="19"/>
  <c r="N16" i="19"/>
  <c r="N19" i="19"/>
  <c r="G35" i="19"/>
  <c r="G66" i="19" s="1"/>
  <c r="E35" i="19"/>
  <c r="E66" i="19" s="1"/>
  <c r="S66" i="19"/>
  <c r="N11" i="19"/>
  <c r="S65" i="17"/>
  <c r="S66" i="17" s="1"/>
  <c r="R65" i="17"/>
  <c r="R66" i="17" s="1"/>
  <c r="Q65" i="17"/>
  <c r="P65" i="17"/>
  <c r="P66" i="17" s="1"/>
  <c r="M65" i="17"/>
  <c r="J65" i="17"/>
  <c r="H65" i="17"/>
  <c r="G65" i="17"/>
  <c r="E65" i="17"/>
  <c r="T64" i="17"/>
  <c r="N64" i="17"/>
  <c r="T63" i="17"/>
  <c r="T62" i="17"/>
  <c r="T61" i="17"/>
  <c r="T60" i="17"/>
  <c r="T59" i="17"/>
  <c r="T58" i="17"/>
  <c r="T57" i="17"/>
  <c r="T56" i="17"/>
  <c r="T55" i="17"/>
  <c r="T54" i="17"/>
  <c r="T53" i="17"/>
  <c r="T52" i="17"/>
  <c r="T51" i="17"/>
  <c r="N49" i="17"/>
  <c r="T48" i="17"/>
  <c r="N48" i="17"/>
  <c r="T47" i="17"/>
  <c r="N47" i="17"/>
  <c r="T46" i="17"/>
  <c r="N46" i="17"/>
  <c r="T45" i="17"/>
  <c r="N45" i="17"/>
  <c r="T44" i="17"/>
  <c r="N44" i="17"/>
  <c r="T43" i="17"/>
  <c r="N43" i="17"/>
  <c r="T42" i="17"/>
  <c r="N42" i="17"/>
  <c r="N37" i="17"/>
  <c r="T36" i="17"/>
  <c r="N36" i="17"/>
  <c r="T35" i="17"/>
  <c r="L35" i="17"/>
  <c r="J35" i="17"/>
  <c r="H35" i="17"/>
  <c r="H66" i="17" s="1"/>
  <c r="F35" i="17"/>
  <c r="D35" i="17"/>
  <c r="T34" i="17"/>
  <c r="N34" i="17"/>
  <c r="T33" i="17"/>
  <c r="N33" i="17"/>
  <c r="T32" i="17"/>
  <c r="N32" i="17"/>
  <c r="T31" i="17"/>
  <c r="N31" i="17"/>
  <c r="T30" i="17"/>
  <c r="N30" i="17"/>
  <c r="T29" i="17"/>
  <c r="N29" i="17"/>
  <c r="T28" i="17"/>
  <c r="T27" i="17"/>
  <c r="N27" i="17"/>
  <c r="T25" i="17"/>
  <c r="E25" i="17"/>
  <c r="N25" i="17" s="1"/>
  <c r="T24" i="17"/>
  <c r="G24" i="17"/>
  <c r="E24" i="17"/>
  <c r="T23" i="17"/>
  <c r="G23" i="17"/>
  <c r="E23" i="17"/>
  <c r="T22" i="17"/>
  <c r="I22" i="17"/>
  <c r="G22" i="17"/>
  <c r="E22" i="17"/>
  <c r="T21" i="17"/>
  <c r="I21" i="17"/>
  <c r="G21" i="17"/>
  <c r="E21" i="17"/>
  <c r="T20" i="17"/>
  <c r="M20" i="17"/>
  <c r="I20" i="17"/>
  <c r="G20" i="17"/>
  <c r="E20" i="17"/>
  <c r="T19" i="17"/>
  <c r="M19" i="17"/>
  <c r="I19" i="17"/>
  <c r="G19" i="17"/>
  <c r="E19" i="17"/>
  <c r="T18" i="17"/>
  <c r="M18" i="17"/>
  <c r="I18" i="17"/>
  <c r="G18" i="17"/>
  <c r="E18" i="17"/>
  <c r="T17" i="17"/>
  <c r="M17" i="17"/>
  <c r="K17" i="17"/>
  <c r="I17" i="17"/>
  <c r="G17" i="17"/>
  <c r="E17" i="17"/>
  <c r="T16" i="17"/>
  <c r="M16" i="17"/>
  <c r="K16" i="17"/>
  <c r="I16" i="17"/>
  <c r="G16" i="17"/>
  <c r="E16" i="17"/>
  <c r="T15" i="17"/>
  <c r="M15" i="17"/>
  <c r="K15" i="17"/>
  <c r="I15" i="17"/>
  <c r="G15" i="17"/>
  <c r="E15" i="17"/>
  <c r="T14" i="17"/>
  <c r="M14" i="17"/>
  <c r="K14" i="17"/>
  <c r="I14" i="17"/>
  <c r="G14" i="17"/>
  <c r="E14" i="17"/>
  <c r="T13" i="17"/>
  <c r="M13" i="17"/>
  <c r="K13" i="17"/>
  <c r="I13" i="17"/>
  <c r="G13" i="17"/>
  <c r="E13" i="17"/>
  <c r="T12" i="17"/>
  <c r="M12" i="17"/>
  <c r="K12" i="17"/>
  <c r="I12" i="17"/>
  <c r="G12" i="17"/>
  <c r="E12" i="17"/>
  <c r="T11" i="17"/>
  <c r="M11" i="17"/>
  <c r="K11" i="17"/>
  <c r="I11" i="17"/>
  <c r="G11" i="17"/>
  <c r="E11" i="17"/>
  <c r="E25" i="1"/>
  <c r="G24" i="1"/>
  <c r="E24" i="1"/>
  <c r="M20" i="1"/>
  <c r="E20" i="1"/>
  <c r="E21" i="1"/>
  <c r="E22" i="1"/>
  <c r="E23" i="1"/>
  <c r="G21" i="1"/>
  <c r="G22" i="1"/>
  <c r="G23" i="1"/>
  <c r="I22" i="1"/>
  <c r="I21" i="1"/>
  <c r="I20" i="1"/>
  <c r="G20" i="1"/>
  <c r="K17" i="1"/>
  <c r="K12" i="1"/>
  <c r="M12" i="1"/>
  <c r="M13" i="1"/>
  <c r="M14" i="1"/>
  <c r="M15" i="1"/>
  <c r="M16" i="1"/>
  <c r="M17" i="1"/>
  <c r="M18" i="1"/>
  <c r="M19" i="1"/>
  <c r="M11" i="1"/>
  <c r="K13" i="1"/>
  <c r="K14" i="1"/>
  <c r="K15" i="1"/>
  <c r="K16" i="1"/>
  <c r="K11" i="1"/>
  <c r="I12" i="1"/>
  <c r="I13" i="1"/>
  <c r="I14" i="1"/>
  <c r="I15" i="1"/>
  <c r="I16" i="1"/>
  <c r="I17" i="1"/>
  <c r="I18" i="1"/>
  <c r="I19" i="1"/>
  <c r="I11" i="1"/>
  <c r="G12" i="1"/>
  <c r="G13" i="1"/>
  <c r="G14" i="1"/>
  <c r="G15" i="1"/>
  <c r="G16" i="1"/>
  <c r="G17" i="1"/>
  <c r="G18" i="1"/>
  <c r="G19" i="1"/>
  <c r="G11" i="1"/>
  <c r="E12" i="1"/>
  <c r="E13" i="1"/>
  <c r="E14" i="1"/>
  <c r="E15" i="1"/>
  <c r="E16" i="1"/>
  <c r="E17" i="1"/>
  <c r="E18" i="1"/>
  <c r="E19" i="1"/>
  <c r="E11" i="1"/>
  <c r="I35" i="16"/>
  <c r="I36" i="16" s="1"/>
  <c r="H35" i="16"/>
  <c r="H36" i="16" s="1"/>
  <c r="G36" i="16"/>
  <c r="F35" i="16"/>
  <c r="F36" i="16" s="1"/>
  <c r="E35" i="16"/>
  <c r="D35" i="16"/>
  <c r="D36" i="16" s="1"/>
  <c r="J34" i="16"/>
  <c r="J33" i="16"/>
  <c r="J27" i="16"/>
  <c r="J26" i="16"/>
  <c r="J22" i="16"/>
  <c r="J16" i="16"/>
  <c r="J15" i="16"/>
  <c r="J14" i="16"/>
  <c r="J13" i="16"/>
  <c r="J12" i="16"/>
  <c r="J11" i="16"/>
  <c r="I36" i="15"/>
  <c r="I37" i="15" s="1"/>
  <c r="H36" i="15"/>
  <c r="H37" i="15" s="1"/>
  <c r="G37" i="15"/>
  <c r="F37" i="15"/>
  <c r="E36" i="15"/>
  <c r="D36" i="15"/>
  <c r="D37" i="15" s="1"/>
  <c r="J35" i="15"/>
  <c r="J21" i="15"/>
  <c r="J20" i="15"/>
  <c r="J19" i="15"/>
  <c r="J18" i="15"/>
  <c r="J17" i="15"/>
  <c r="J16" i="15"/>
  <c r="J15" i="15"/>
  <c r="J14" i="15"/>
  <c r="J13" i="15"/>
  <c r="J12" i="15"/>
  <c r="J11" i="15"/>
  <c r="N18" i="1" l="1"/>
  <c r="N14" i="1"/>
  <c r="L66" i="17"/>
  <c r="N23" i="17"/>
  <c r="D66" i="17"/>
  <c r="G35" i="17"/>
  <c r="N21" i="17"/>
  <c r="N22" i="17"/>
  <c r="N11" i="1"/>
  <c r="N16" i="1"/>
  <c r="N35" i="19"/>
  <c r="N19" i="1"/>
  <c r="N15" i="1"/>
  <c r="N13" i="1"/>
  <c r="I35" i="17"/>
  <c r="N14" i="17"/>
  <c r="K35" i="17"/>
  <c r="N19" i="17"/>
  <c r="N12" i="17"/>
  <c r="N16" i="17"/>
  <c r="N18" i="17"/>
  <c r="M35" i="17"/>
  <c r="M66" i="17" s="1"/>
  <c r="N66" i="17" s="1"/>
  <c r="N13" i="17"/>
  <c r="N15" i="17"/>
  <c r="N17" i="17"/>
  <c r="N20" i="17"/>
  <c r="N24" i="17"/>
  <c r="J66" i="17"/>
  <c r="E35" i="17"/>
  <c r="N11" i="17"/>
  <c r="Q66" i="17"/>
  <c r="T66" i="17" s="1"/>
  <c r="T65" i="17"/>
  <c r="E37" i="15"/>
  <c r="E36" i="16"/>
  <c r="N12" i="1"/>
  <c r="N17" i="1"/>
  <c r="E66" i="17" l="1"/>
  <c r="N35" i="17"/>
  <c r="I40" i="4" l="1"/>
  <c r="I41" i="4" s="1"/>
  <c r="H40" i="4"/>
  <c r="H41" i="4" s="1"/>
  <c r="F40" i="4"/>
  <c r="F41" i="4" s="1"/>
  <c r="E40" i="4"/>
  <c r="D40" i="4"/>
  <c r="D41" i="4" s="1"/>
  <c r="J38" i="4"/>
  <c r="J37" i="4"/>
  <c r="J36" i="4"/>
  <c r="J35" i="4"/>
  <c r="J34" i="4"/>
  <c r="J33" i="4"/>
  <c r="J16" i="4"/>
  <c r="E41" i="4" l="1"/>
  <c r="M65" i="1"/>
  <c r="J65" i="1"/>
  <c r="I65" i="1"/>
  <c r="H65" i="1"/>
  <c r="G65" i="1"/>
  <c r="E65" i="1"/>
  <c r="D65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42" i="1"/>
  <c r="T36" i="1"/>
  <c r="N36" i="1"/>
  <c r="T12" i="1" l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7" i="1"/>
  <c r="T28" i="1"/>
  <c r="T29" i="1"/>
  <c r="T30" i="1"/>
  <c r="T31" i="1"/>
  <c r="T32" i="1"/>
  <c r="T33" i="1"/>
  <c r="T34" i="1"/>
  <c r="T35" i="1"/>
  <c r="T11" i="1"/>
  <c r="S65" i="1"/>
  <c r="S66" i="1" s="1"/>
  <c r="R65" i="1"/>
  <c r="R66" i="1" s="1"/>
  <c r="Q65" i="1"/>
  <c r="Q66" i="1" s="1"/>
  <c r="P65" i="1"/>
  <c r="P66" i="1" s="1"/>
  <c r="T55" i="1"/>
  <c r="T56" i="1"/>
  <c r="T57" i="1"/>
  <c r="T58" i="1"/>
  <c r="T59" i="1"/>
  <c r="T60" i="1"/>
  <c r="T61" i="1"/>
  <c r="T62" i="1"/>
  <c r="T63" i="1"/>
  <c r="T64" i="1"/>
  <c r="T43" i="1"/>
  <c r="T44" i="1"/>
  <c r="T45" i="1"/>
  <c r="T46" i="1"/>
  <c r="T47" i="1"/>
  <c r="T48" i="1"/>
  <c r="T49" i="1"/>
  <c r="T50" i="1"/>
  <c r="T51" i="1"/>
  <c r="T52" i="1"/>
  <c r="T53" i="1"/>
  <c r="T54" i="1"/>
  <c r="T42" i="1"/>
  <c r="N20" i="1"/>
  <c r="N21" i="1"/>
  <c r="N22" i="1"/>
  <c r="N23" i="1"/>
  <c r="N24" i="1"/>
  <c r="N25" i="1"/>
  <c r="N27" i="1"/>
  <c r="N29" i="1"/>
  <c r="N30" i="1"/>
  <c r="N31" i="1"/>
  <c r="N32" i="1"/>
  <c r="N33" i="1"/>
  <c r="N34" i="1"/>
  <c r="M35" i="1"/>
  <c r="M66" i="1" s="1"/>
  <c r="K35" i="1"/>
  <c r="J35" i="1"/>
  <c r="I35" i="1"/>
  <c r="H35" i="1"/>
  <c r="G35" i="1"/>
  <c r="F35" i="1"/>
  <c r="E35" i="1"/>
  <c r="E66" i="1" s="1"/>
  <c r="D35" i="1"/>
  <c r="D66" i="1" s="1"/>
  <c r="T66" i="1" l="1"/>
  <c r="N35" i="1"/>
  <c r="T65" i="1"/>
</calcChain>
</file>

<file path=xl/sharedStrings.xml><?xml version="1.0" encoding="utf-8"?>
<sst xmlns="http://schemas.openxmlformats.org/spreadsheetml/2006/main" count="1459" uniqueCount="332">
  <si>
    <t>Tantárgyak</t>
  </si>
  <si>
    <t>Óraszám</t>
  </si>
  <si>
    <t>heti</t>
  </si>
  <si>
    <t>éves</t>
  </si>
  <si>
    <t>Egybefüggő szakmai gyakorlat</t>
  </si>
  <si>
    <t>Szakma megnevezése</t>
  </si>
  <si>
    <t>Szakma száma</t>
  </si>
  <si>
    <t>Ágazat megnevezése</t>
  </si>
  <si>
    <t>Képzési idő</t>
  </si>
  <si>
    <t>Rendelkezésre álló órakeret</t>
  </si>
  <si>
    <t>9. évfolyam</t>
  </si>
  <si>
    <t>10. évfolyam</t>
  </si>
  <si>
    <t>11. évfolyam</t>
  </si>
  <si>
    <t>12. évfolyam</t>
  </si>
  <si>
    <t>13. évfolyam</t>
  </si>
  <si>
    <t>5 év</t>
  </si>
  <si>
    <t>2 év</t>
  </si>
  <si>
    <t>Tantervi jellemző- jogviszony</t>
  </si>
  <si>
    <t xml:space="preserve">A képzés összes </t>
  </si>
  <si>
    <t>Óraszáma</t>
  </si>
  <si>
    <t>1/13. évfolyam</t>
  </si>
  <si>
    <t>2/14. évfolyam</t>
  </si>
  <si>
    <t>Ágazati alapoktatás</t>
  </si>
  <si>
    <t>Szakirányú oktatás</t>
  </si>
  <si>
    <t>Szakmai oktatás összesen</t>
  </si>
  <si>
    <t>Közismereti oktatás összesen</t>
  </si>
  <si>
    <t>évfolyam</t>
  </si>
  <si>
    <t>9.</t>
  </si>
  <si>
    <t>10.</t>
  </si>
  <si>
    <t>11.</t>
  </si>
  <si>
    <t>12.</t>
  </si>
  <si>
    <t>13.</t>
  </si>
  <si>
    <t>Tantárgy</t>
  </si>
  <si>
    <t>Összesen</t>
  </si>
  <si>
    <t>Technikum - Tanulói jogviszony</t>
  </si>
  <si>
    <t>Közismereti tantárgyak</t>
  </si>
  <si>
    <t>Érvényesség kezdete</t>
  </si>
  <si>
    <t>Technikum - Tanulói jogviszony
Közismeret nélküli szakmai oktatás</t>
  </si>
  <si>
    <t>Iskola neve</t>
  </si>
  <si>
    <t>Szakmai oktatás</t>
  </si>
  <si>
    <t>Évfolyam</t>
  </si>
  <si>
    <t>Közismeret</t>
  </si>
  <si>
    <t>Szakmai</t>
  </si>
  <si>
    <t>Szabadon tervezhető órakeret felhasználása</t>
  </si>
  <si>
    <t>Megjegyzés:</t>
  </si>
  <si>
    <t>pl. *-gal jelöltek csoportbontásban tanítandók</t>
  </si>
  <si>
    <t>Tananyagegység megnevezése</t>
  </si>
  <si>
    <t>Technikum - Felnőttképzési jogviszony
Közismeret nélküli szakmai oktatás</t>
  </si>
  <si>
    <t>1/13. évfolyam
I. félév</t>
  </si>
  <si>
    <t>1/13. évfolyam
II. félév</t>
  </si>
  <si>
    <t>Szegedi SZC Gábor Dénes Technikum és Szakgimnázium …….</t>
  </si>
  <si>
    <t>Oktatás</t>
  </si>
  <si>
    <t>Óvodai nevelő</t>
  </si>
  <si>
    <t>Munkavállalói ismeretek</t>
  </si>
  <si>
    <t>Élménypedagógia</t>
  </si>
  <si>
    <t>Személyiségfejlesztés</t>
  </si>
  <si>
    <t>A tanulás tanulása</t>
  </si>
  <si>
    <t xml:space="preserve">Gyermeknevelés </t>
  </si>
  <si>
    <t>Pszichológiai alapozás</t>
  </si>
  <si>
    <t>Gondozás és egészségnevelés</t>
  </si>
  <si>
    <t>IKT a pedagógiában*</t>
  </si>
  <si>
    <t>Zene, mozgás</t>
  </si>
  <si>
    <t>Hospitálás*</t>
  </si>
  <si>
    <t>Gyermekirodalom</t>
  </si>
  <si>
    <t>Munkavállalói idegen nyelv</t>
  </si>
  <si>
    <t>Pszichológia</t>
  </si>
  <si>
    <t>Értékteremtő gyereknevelés</t>
  </si>
  <si>
    <t>A gyógypedagógia alapjai</t>
  </si>
  <si>
    <t>Óvodai gyakorlat</t>
  </si>
  <si>
    <t>Pedagógiai szociológia</t>
  </si>
  <si>
    <t>Mentálhigiéné</t>
  </si>
  <si>
    <t>Játékpedagógia</t>
  </si>
  <si>
    <t>Kommunikáció</t>
  </si>
  <si>
    <t>Óvodai nevelés</t>
  </si>
  <si>
    <t>Közlekedés és szállítmányozás</t>
  </si>
  <si>
    <t>Logisztikai technikus</t>
  </si>
  <si>
    <t>5 1041 15 06</t>
  </si>
  <si>
    <t>Gazdasági ismeretek</t>
  </si>
  <si>
    <t>Vállalkozások működtetése</t>
  </si>
  <si>
    <t>Közlekedési alapok</t>
  </si>
  <si>
    <t>Közlekedés technikája és üzemvitele</t>
  </si>
  <si>
    <t>Külkereskedelmi és vámismeretek</t>
  </si>
  <si>
    <t>Ágazati szabályozások</t>
  </si>
  <si>
    <t>Szállítmányozói feladatok</t>
  </si>
  <si>
    <t>Raktározási alapok</t>
  </si>
  <si>
    <t>Raktári tárolás ás anyagmozgatás</t>
  </si>
  <si>
    <t>Raktári mutatószámok</t>
  </si>
  <si>
    <t>A raktárirányítás rendszere</t>
  </si>
  <si>
    <t>Raktárvezetés</t>
  </si>
  <si>
    <t>Logisztikai alapok</t>
  </si>
  <si>
    <t>Beszerzési logisztika</t>
  </si>
  <si>
    <t>Készletezési logisztika</t>
  </si>
  <si>
    <t>Termelési logisztika</t>
  </si>
  <si>
    <t>Elosztási logisztika</t>
  </si>
  <si>
    <t>Minőség a logisztikában</t>
  </si>
  <si>
    <t>Magyar nyelv és irodalom</t>
  </si>
  <si>
    <t>Idegen nyelv</t>
  </si>
  <si>
    <t>Matematika</t>
  </si>
  <si>
    <t>Történelem</t>
  </si>
  <si>
    <t>Állampolgári ismeretek</t>
  </si>
  <si>
    <t>Digitális kultúra</t>
  </si>
  <si>
    <t>Testnevelés</t>
  </si>
  <si>
    <t>Osztályfőnöki</t>
  </si>
  <si>
    <t>Kötelező komplex természettudományos tantárgy</t>
  </si>
  <si>
    <t>Fizika</t>
  </si>
  <si>
    <t>Pénzügyi és vállalkozói ismeretek</t>
  </si>
  <si>
    <t>Szabadon tervezhető órakeret (közismeret)Digitális kultúra</t>
  </si>
  <si>
    <t>Szabadon tervezhető órakeret (közismeret)Műszaki matematika</t>
  </si>
  <si>
    <t>Infokommunikációs hálózatépítő és-üzemeltető technikus</t>
  </si>
  <si>
    <t>Informatika és távközlés</t>
  </si>
  <si>
    <t>5 0612 12 01</t>
  </si>
  <si>
    <t>Szegedi SZC Gábor Dénes Technikum és Szakgimnázium</t>
  </si>
  <si>
    <t>Elektrotechnika</t>
  </si>
  <si>
    <t>Távközlési ismeretek</t>
  </si>
  <si>
    <t>Optikai hálózatok szerelése és mérése</t>
  </si>
  <si>
    <t>Hálózatépítés</t>
  </si>
  <si>
    <t>Távközlési rendszerek</t>
  </si>
  <si>
    <t>Műszaki matematika</t>
  </si>
  <si>
    <t>1 év</t>
  </si>
  <si>
    <t>5 0612 12 02</t>
  </si>
  <si>
    <t>Információs technológiák</t>
  </si>
  <si>
    <t>Földrajz</t>
  </si>
  <si>
    <t>Matematika-érettségire felékészítő</t>
  </si>
  <si>
    <t>Történelem-érettségire felkészítő</t>
  </si>
  <si>
    <t>Matematika-érettségire felkészítő</t>
  </si>
  <si>
    <t>Szabadon tervezhető órakeret (közismeret)Földrajz</t>
  </si>
  <si>
    <t>Mindennapok logisztikája</t>
  </si>
  <si>
    <t>Szállítmányozási földrajz</t>
  </si>
  <si>
    <t>Logisztikai tervezés</t>
  </si>
  <si>
    <t xml:space="preserve">Gazdasági ismeretek </t>
  </si>
  <si>
    <t xml:space="preserve">Vállalkozások működtetése </t>
  </si>
  <si>
    <t xml:space="preserve">Közlekedés technikája és üzemvitele </t>
  </si>
  <si>
    <t xml:space="preserve">Külkereskedelmi és vámismeretek </t>
  </si>
  <si>
    <t xml:space="preserve">Általános szállítmányozás </t>
  </si>
  <si>
    <t xml:space="preserve">Ágazati szabályozások </t>
  </si>
  <si>
    <t xml:space="preserve">Szállítmányozói feladatok </t>
  </si>
  <si>
    <r>
      <rPr>
        <sz val="12"/>
        <rFont val="Times New Roman"/>
        <family val="1"/>
        <charset val="238"/>
      </rPr>
      <t>Raktári tárolás és anyagmozgatás</t>
    </r>
    <r>
      <rPr>
        <sz val="12"/>
        <color rgb="FFFF0000"/>
        <rFont val="Times New Roman"/>
        <family val="1"/>
        <charset val="238"/>
      </rPr>
      <t xml:space="preserve"> </t>
    </r>
  </si>
  <si>
    <t xml:space="preserve">Raktári mutatószámok </t>
  </si>
  <si>
    <t xml:space="preserve">A raktárirányítás rendszere </t>
  </si>
  <si>
    <t xml:space="preserve">Raktárvezetés </t>
  </si>
  <si>
    <t xml:space="preserve">Logisztikai alapok  </t>
  </si>
  <si>
    <t xml:space="preserve">Beszerzési logisztika  </t>
  </si>
  <si>
    <t xml:space="preserve">Készletezési logisztika  </t>
  </si>
  <si>
    <t xml:space="preserve">Termelési logisztika  </t>
  </si>
  <si>
    <t xml:space="preserve">Elosztási logisztika  </t>
  </si>
  <si>
    <t xml:space="preserve">Minőség a logisztikában  </t>
  </si>
  <si>
    <t xml:space="preserve">Szegedi SZC Gábor Dénes Technikum és Szakgimnázium </t>
  </si>
  <si>
    <t>Pedagógiai gyakorlat</t>
  </si>
  <si>
    <t>Szabadidő szervezés</t>
  </si>
  <si>
    <t>Sport</t>
  </si>
  <si>
    <t xml:space="preserve">5 1014 20 02 </t>
  </si>
  <si>
    <t>Munkavállalói ismeretek és sportjog</t>
  </si>
  <si>
    <t>Egészségtan</t>
  </si>
  <si>
    <t>Edzéselmélet I.</t>
  </si>
  <si>
    <t>Edzésprogramok I.</t>
  </si>
  <si>
    <t>Gimnasztika</t>
  </si>
  <si>
    <t>Elsősegélynyújtás</t>
  </si>
  <si>
    <t>Terhelésélettan</t>
  </si>
  <si>
    <t>Edzéselmélet II.</t>
  </si>
  <si>
    <t>Edzésprogramok II.</t>
  </si>
  <si>
    <t>Gimnasztika II.</t>
  </si>
  <si>
    <t>Sportszervezési ismeretek</t>
  </si>
  <si>
    <t>Sporttörténet</t>
  </si>
  <si>
    <t>Pedagógia</t>
  </si>
  <si>
    <t>Pénzügyi ismeretek, számviteli és vállalkozási ismeretek</t>
  </si>
  <si>
    <t>Sportmenedzsment és marketing</t>
  </si>
  <si>
    <t>Munkavállalói idegennyelv</t>
  </si>
  <si>
    <t>Anatómiai-élettani ismeretek</t>
  </si>
  <si>
    <t>Sportági alapok</t>
  </si>
  <si>
    <t>Sportági szakismeret</t>
  </si>
  <si>
    <t>Biológia</t>
  </si>
  <si>
    <t>Sportedző (a sportág megjejölésével)-sportszervező</t>
  </si>
  <si>
    <t>5 1014 20 02</t>
  </si>
  <si>
    <t>Sportmozgások biológiai alapjai</t>
  </si>
  <si>
    <t>Komplex edzéstudomány</t>
  </si>
  <si>
    <t>Funkcionális anatómia</t>
  </si>
  <si>
    <t>Sportági szakismeretek</t>
  </si>
  <si>
    <t>Pénzügyi ismeretek</t>
  </si>
  <si>
    <t>Számviteli ismeretek</t>
  </si>
  <si>
    <t>Vállalkozási ismeretek</t>
  </si>
  <si>
    <t>Vasútforgalmi szolgálattevő technikus</t>
  </si>
  <si>
    <t>5 1041 15 08</t>
  </si>
  <si>
    <t>Árufuvarozás üzemtana</t>
  </si>
  <si>
    <t>Vasúti logisztikai folyamatok</t>
  </si>
  <si>
    <t>Vasúti logisztikai üzemszervezés</t>
  </si>
  <si>
    <t>Villamos alapismeretek</t>
  </si>
  <si>
    <t>Gépészeti alapismeretek</t>
  </si>
  <si>
    <t>Közlekedési alapismeretek</t>
  </si>
  <si>
    <t>Közlekedési alágazatok technikája</t>
  </si>
  <si>
    <t>Közlekedés üzemvitel</t>
  </si>
  <si>
    <t>Vasúti gépészeti ismeretek</t>
  </si>
  <si>
    <t>Vasútföldrajz</t>
  </si>
  <si>
    <t>Biztosítóberendezések</t>
  </si>
  <si>
    <t>Távközlési és erősáramú berendezés ismeretek</t>
  </si>
  <si>
    <t>Pályavasúti berendezések üzeme</t>
  </si>
  <si>
    <t>Vasúti jelzési ismeretek</t>
  </si>
  <si>
    <t>Vasúti forgalmi ismeretek</t>
  </si>
  <si>
    <t>Munkahelyi egészség és biztonság</t>
  </si>
  <si>
    <t>Környezetvédelem és vízügy</t>
  </si>
  <si>
    <t>Környezetvédelmi technikus</t>
  </si>
  <si>
    <t>5 071214 02</t>
  </si>
  <si>
    <t>Szakmai számítások</t>
  </si>
  <si>
    <t>Strukturált projekttervezés</t>
  </si>
  <si>
    <t xml:space="preserve">Környezetvédelmi alapismeretek I. </t>
  </si>
  <si>
    <t xml:space="preserve">Környezettechnika alapjai I. </t>
  </si>
  <si>
    <t xml:space="preserve">Környezetvédelmi alapismeretek II. </t>
  </si>
  <si>
    <t xml:space="preserve">Környezettechnika alapjai II. </t>
  </si>
  <si>
    <t xml:space="preserve">Hidraulika alapjai </t>
  </si>
  <si>
    <t xml:space="preserve">Földméréstani alapismeretek II. </t>
  </si>
  <si>
    <t xml:space="preserve">Anyagismeret </t>
  </si>
  <si>
    <t xml:space="preserve">Környezetvédelmi technológiák </t>
  </si>
  <si>
    <t xml:space="preserve">Jogi- és szakigazgatási ismeretek </t>
  </si>
  <si>
    <t xml:space="preserve">Környezetvédelmi mérések </t>
  </si>
  <si>
    <t xml:space="preserve">Biológiai vizsgálatok </t>
  </si>
  <si>
    <t xml:space="preserve">Környezeti analitika </t>
  </si>
  <si>
    <t xml:space="preserve">Műszeres analitika </t>
  </si>
  <si>
    <t>Vízügyi technikus</t>
  </si>
  <si>
    <t>Kémia</t>
  </si>
  <si>
    <t>Vízgazdálkodási ismeretek</t>
  </si>
  <si>
    <t>Vízügyi építési ismeretek</t>
  </si>
  <si>
    <t>Szakigazgatási ismeretek</t>
  </si>
  <si>
    <t xml:space="preserve">Települési vízgazdálkodás ismeretek </t>
  </si>
  <si>
    <t>Műszaki informatikai ismeretek</t>
  </si>
  <si>
    <t>5 102114 04</t>
  </si>
  <si>
    <t>Jogi ismeretek a sportban</t>
  </si>
  <si>
    <t>heti (18 hét)</t>
  </si>
  <si>
    <t>24+36,2</t>
  </si>
  <si>
    <t>Munkavállalói idegen nyelv *</t>
  </si>
  <si>
    <t>Digitális alkalmazások*</t>
  </si>
  <si>
    <t>Sport ágazati közös tartalmak</t>
  </si>
  <si>
    <t>Aqua tréning</t>
  </si>
  <si>
    <t>Csoportos és speciális óratípusok</t>
  </si>
  <si>
    <t>Egyéni kondícionálás</t>
  </si>
  <si>
    <t>Ügyfélszolgálat</t>
  </si>
  <si>
    <t>5 0712 14 02</t>
  </si>
  <si>
    <t>Fitness-wellness instruktor</t>
  </si>
  <si>
    <t>5 1014 20 01</t>
  </si>
  <si>
    <t>Természettudományos vizsgálatok</t>
  </si>
  <si>
    <t>Műszaki alapismeretek</t>
  </si>
  <si>
    <t>Környezetvédelmi alapismeretek I</t>
  </si>
  <si>
    <t>Környezettechnika alapjai I</t>
  </si>
  <si>
    <t>Hidrológia alapjai</t>
  </si>
  <si>
    <t>Földméréstani alapismeretek I.</t>
  </si>
  <si>
    <t>Környezetvédelmi alapismeretek II.</t>
  </si>
  <si>
    <t>Környezettechnika alapjai II.</t>
  </si>
  <si>
    <t>Hidraulika alapjai</t>
  </si>
  <si>
    <t>Földméréstani alapismeretek II</t>
  </si>
  <si>
    <t>Anyagismeret</t>
  </si>
  <si>
    <t>Környezetvédelmi technológiák</t>
  </si>
  <si>
    <t>Jogi
- és szakigazgatási ismeretek</t>
  </si>
  <si>
    <t>Analitika</t>
  </si>
  <si>
    <t>Környezetvédelmi mérések</t>
  </si>
  <si>
    <t>Biológiai vizsgálatok</t>
  </si>
  <si>
    <t>Környezeti analitika</t>
  </si>
  <si>
    <t>Műszeres analitika</t>
  </si>
  <si>
    <t>Környezetvédelmi technikus(környezetvédelem)</t>
  </si>
  <si>
    <t>Vízügyi technikus(települési)</t>
  </si>
  <si>
    <t>5 1021 14 04</t>
  </si>
  <si>
    <t>Települési vízgazdálkodás ismeretek</t>
  </si>
  <si>
    <t>Sportedző (sportág megjelölésével)-sportszervező</t>
  </si>
  <si>
    <t>5 018825 02</t>
  </si>
  <si>
    <t>Sportedző (versenytánc)-sportszervező</t>
  </si>
  <si>
    <t>I. félév+II. félév</t>
  </si>
  <si>
    <t>Szabadon tervezhető órakeret (közismeret) Zenei nevelés</t>
  </si>
  <si>
    <t>Szabadon tervezhető órakeret (közismeret) Digitális kultúra</t>
  </si>
  <si>
    <t>Személyiségfejlesztés*</t>
  </si>
  <si>
    <t>Pedagógiai gyakorlat*</t>
  </si>
  <si>
    <t>Munkvállalói idegen nyelv</t>
  </si>
  <si>
    <t>Hatékony pedagógiai kommunikáció</t>
  </si>
  <si>
    <t>Gyerek, család, társadalom</t>
  </si>
  <si>
    <t>közismereti</t>
  </si>
  <si>
    <t>szakmai</t>
  </si>
  <si>
    <t>Zenei nevelés</t>
  </si>
  <si>
    <t>Mozgáskultúra</t>
  </si>
  <si>
    <t>Szabadon tervezhető órakeret (közismeret)Fenntarthatóság</t>
  </si>
  <si>
    <t>Fenntarthatóság</t>
  </si>
  <si>
    <t>Gimnasztika I.*</t>
  </si>
  <si>
    <t>Edzésprogramok I.*</t>
  </si>
  <si>
    <t>Honvédelem</t>
  </si>
  <si>
    <t>Szabadon tervezhető órakeret (közismeret)Honvédelem</t>
  </si>
  <si>
    <t>Oktatási szakasszisztens</t>
  </si>
  <si>
    <t>Szabadon tervezhető órakeret (közismeret) Fenntarthatóság</t>
  </si>
  <si>
    <t>Szabadon tervezhető órakeret (közismeret) Honvédelem</t>
  </si>
  <si>
    <t>Élménypedagógia*</t>
  </si>
  <si>
    <t>A tanulás tanulása*</t>
  </si>
  <si>
    <t>Játékos személyiségfejlesztés*</t>
  </si>
  <si>
    <t>Informatikai rendszer- és alkalmazás-üzemeltető technikus</t>
  </si>
  <si>
    <t>Programozási alapok*</t>
  </si>
  <si>
    <t>IKT projektmunka I.*</t>
  </si>
  <si>
    <t>Informatikai és távközlési alapok I.*</t>
  </si>
  <si>
    <t>Szabadon tervezhető órakeret (közismeret) Fenntarhatóság</t>
  </si>
  <si>
    <t>Fenntarhatóság</t>
  </si>
  <si>
    <t>Műszaki alapismeretek*</t>
  </si>
  <si>
    <t>Természettudományos vizsgálatok*</t>
  </si>
  <si>
    <t xml:space="preserve">Értékteremtő gyermeknevelés </t>
  </si>
  <si>
    <t>Informatikai és távközlési alapok II.*</t>
  </si>
  <si>
    <t>Földméréstani alapismeretek I.*</t>
  </si>
  <si>
    <t>Hidrológia alapjai*</t>
  </si>
  <si>
    <t>Gimnasztika II.*</t>
  </si>
  <si>
    <t>Elsősegélynyújtás*</t>
  </si>
  <si>
    <t>Edzésprogramok II.*</t>
  </si>
  <si>
    <t>Szabadon tervezhető órakeret (szakmai) Zenei nevelés</t>
  </si>
  <si>
    <t>Gyermek- és kamaszirodalom</t>
  </si>
  <si>
    <t>Adatbázis-kezelés I.*</t>
  </si>
  <si>
    <t>Szakmai angol*</t>
  </si>
  <si>
    <t>Információs technológiák*</t>
  </si>
  <si>
    <t>Hálózatok I.*</t>
  </si>
  <si>
    <t>IKT projektmunka II.*</t>
  </si>
  <si>
    <t>Távközlési elektronika*</t>
  </si>
  <si>
    <t>IP -hálózatok*</t>
  </si>
  <si>
    <t>Elektronika+*</t>
  </si>
  <si>
    <t>Elektronika+</t>
  </si>
  <si>
    <t>Közlekedési alapok *</t>
  </si>
  <si>
    <t>Analitika*</t>
  </si>
  <si>
    <t>Teljesítménynövelés módszerei-2 óra, edzéstan-1 óra, kreatív gimnasztika -1 óra*</t>
  </si>
  <si>
    <t>Teljesítménynövelés módszerei-2 óra, edzéstan-1 óra, kreatív gimnasztika-1 óra</t>
  </si>
  <si>
    <t>Rekreáció és rendezvényszervezés</t>
  </si>
  <si>
    <t>Medicina a sportban</t>
  </si>
  <si>
    <t>Gazdasági ismeretek a sportban</t>
  </si>
  <si>
    <t>Sportjog</t>
  </si>
  <si>
    <t>Gyakorlatvezetési ismeretek</t>
  </si>
  <si>
    <t>Munkvállalói idegen nyelv*</t>
  </si>
  <si>
    <t>Kommunikáció gyakorlat*</t>
  </si>
  <si>
    <t>Biológiai fejlődés a gyermekeknél</t>
  </si>
  <si>
    <t>Hatékony pedagógiai kommunikáció gyakorlat</t>
  </si>
  <si>
    <t>Játékpedagógia*</t>
  </si>
  <si>
    <t>Rézalapú hálózatok szerelése és mérése*</t>
  </si>
  <si>
    <t>IKT Projektmunka III.*</t>
  </si>
  <si>
    <t>Hálózatok II.*</t>
  </si>
  <si>
    <t>Szerverek és felhőszolgáltatások*</t>
  </si>
  <si>
    <t>Hálózat programozása IoT*</t>
  </si>
  <si>
    <t>Logisztikai tervezés*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</si>
</sst>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4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rgb="FFFF0000"/>
      <name val="Aptos Narrow"/>
      <charset val="238"/>
      <scheme val="minor"/>
    </font>
    <font>
      <sz val="11"/>
      <color rgb="FF000000"/>
      <name val="Aptos Narrow"/>
      <family val="2"/>
      <charset val="238"/>
      <scheme val="minor"/>
    </font>
    <font>
      <b/>
      <sz val="11"/>
      <color rgb="FFFF0000"/>
      <name val="Aptos Narrow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1"/>
      <color rgb="FFFF0000"/>
      <name val="Aptos Narrow"/>
      <family val="2"/>
      <charset val="238"/>
      <scheme val="minor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name val="Aptos Narrow"/>
      <family val="2"/>
      <charset val="238"/>
      <scheme val="minor"/>
    </font>
    <font>
      <sz val="11"/>
      <color rgb="FF000000"/>
      <name val="Franklin Gothic Book"/>
      <family val="2"/>
      <charset val="238"/>
    </font>
    <font>
      <sz val="11"/>
      <color theme="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6" fillId="3" borderId="4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1" fillId="4" borderId="4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6" fillId="3" borderId="5" xfId="0" applyFont="1" applyFill="1" applyBorder="1" applyAlignment="1">
      <alignment vertical="center"/>
    </xf>
    <xf numFmtId="0" fontId="6" fillId="3" borderId="30" xfId="0" applyFont="1" applyFill="1" applyBorder="1" applyAlignment="1">
      <alignment vertical="center"/>
    </xf>
    <xf numFmtId="0" fontId="1" fillId="2" borderId="23" xfId="0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6" fillId="3" borderId="3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3" fillId="0" borderId="11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vertical="center"/>
    </xf>
    <xf numFmtId="0" fontId="1" fillId="4" borderId="25" xfId="0" applyFont="1" applyFill="1" applyBorder="1" applyAlignment="1">
      <alignment vertical="center"/>
    </xf>
    <xf numFmtId="0" fontId="1" fillId="3" borderId="25" xfId="0" applyFont="1" applyFill="1" applyBorder="1" applyAlignment="1">
      <alignment vertical="center"/>
    </xf>
    <xf numFmtId="0" fontId="6" fillId="3" borderId="34" xfId="0" applyFont="1" applyFill="1" applyBorder="1" applyAlignment="1">
      <alignment vertical="center"/>
    </xf>
    <xf numFmtId="0" fontId="6" fillId="2" borderId="20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5" fillId="3" borderId="21" xfId="0" applyFont="1" applyFill="1" applyBorder="1" applyAlignment="1">
      <alignment horizontal="center" vertical="center" wrapText="1"/>
    </xf>
    <xf numFmtId="0" fontId="1" fillId="3" borderId="34" xfId="0" applyFont="1" applyFill="1" applyBorder="1" applyAlignment="1">
      <alignment vertical="center"/>
    </xf>
    <xf numFmtId="0" fontId="1" fillId="2" borderId="2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7" fillId="5" borderId="36" xfId="0" applyFont="1" applyFill="1" applyBorder="1" applyAlignment="1">
      <alignment vertical="center"/>
    </xf>
    <xf numFmtId="0" fontId="7" fillId="5" borderId="37" xfId="0" applyFont="1" applyFill="1" applyBorder="1" applyAlignment="1">
      <alignment vertical="center"/>
    </xf>
    <xf numFmtId="0" fontId="7" fillId="5" borderId="38" xfId="0" applyFont="1" applyFill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1" fillId="0" borderId="8" xfId="0" applyFont="1" applyBorder="1" applyAlignment="1">
      <alignment vertical="center"/>
    </xf>
    <xf numFmtId="0" fontId="6" fillId="3" borderId="39" xfId="0" applyFont="1" applyFill="1" applyBorder="1" applyAlignment="1">
      <alignment vertical="center"/>
    </xf>
    <xf numFmtId="0" fontId="1" fillId="2" borderId="19" xfId="0" applyFont="1" applyFill="1" applyBorder="1" applyAlignment="1">
      <alignment vertical="center"/>
    </xf>
    <xf numFmtId="0" fontId="12" fillId="0" borderId="0" xfId="0" applyFont="1" applyAlignment="1">
      <alignment wrapText="1"/>
    </xf>
    <xf numFmtId="0" fontId="1" fillId="7" borderId="5" xfId="0" applyFont="1" applyFill="1" applyBorder="1" applyAlignment="1">
      <alignment vertical="center"/>
    </xf>
    <xf numFmtId="0" fontId="1" fillId="7" borderId="4" xfId="0" applyFont="1" applyFill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7" borderId="9" xfId="0" applyFont="1" applyFill="1" applyBorder="1" applyAlignment="1">
      <alignment vertical="center"/>
    </xf>
    <xf numFmtId="0" fontId="1" fillId="7" borderId="10" xfId="0" applyFont="1" applyFill="1" applyBorder="1" applyAlignment="1">
      <alignment vertical="center"/>
    </xf>
    <xf numFmtId="0" fontId="1" fillId="7" borderId="28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/>
    </xf>
    <xf numFmtId="0" fontId="2" fillId="7" borderId="5" xfId="0" applyFont="1" applyFill="1" applyBorder="1" applyAlignment="1">
      <alignment vertical="center"/>
    </xf>
    <xf numFmtId="0" fontId="3" fillId="4" borderId="12" xfId="0" applyFont="1" applyFill="1" applyBorder="1" applyAlignment="1">
      <alignment horizontal="center" vertical="center" textRotation="90" wrapText="1"/>
    </xf>
    <xf numFmtId="0" fontId="13" fillId="0" borderId="20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" fillId="7" borderId="25" xfId="0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4" fillId="0" borderId="0" xfId="0" applyFont="1" applyAlignment="1">
      <alignment wrapText="1"/>
    </xf>
    <xf numFmtId="0" fontId="13" fillId="0" borderId="1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3" borderId="25" xfId="0" applyFont="1" applyFill="1" applyBorder="1" applyAlignment="1">
      <alignment vertical="center"/>
    </xf>
    <xf numFmtId="0" fontId="15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2" fontId="1" fillId="3" borderId="25" xfId="0" applyNumberFormat="1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3" borderId="25" xfId="0" applyFont="1" applyFill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41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8" fillId="0" borderId="0" xfId="0" applyFont="1"/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textRotation="90"/>
    </xf>
    <xf numFmtId="0" fontId="1" fillId="8" borderId="5" xfId="0" applyFont="1" applyFill="1" applyBorder="1" applyAlignment="1">
      <alignment vertical="center"/>
    </xf>
    <xf numFmtId="0" fontId="1" fillId="8" borderId="4" xfId="0" applyFont="1" applyFill="1" applyBorder="1" applyAlignment="1">
      <alignment vertical="center"/>
    </xf>
    <xf numFmtId="0" fontId="1" fillId="8" borderId="8" xfId="0" applyFont="1" applyFill="1" applyBorder="1" applyAlignment="1">
      <alignment vertical="center"/>
    </xf>
    <xf numFmtId="0" fontId="1" fillId="8" borderId="25" xfId="0" applyFont="1" applyFill="1" applyBorder="1" applyAlignment="1">
      <alignment vertical="center"/>
    </xf>
    <xf numFmtId="0" fontId="13" fillId="0" borderId="20" xfId="0" applyFont="1" applyBorder="1" applyAlignment="1">
      <alignment vertical="center" wrapText="1"/>
    </xf>
    <xf numFmtId="0" fontId="16" fillId="0" borderId="0" xfId="0" applyFont="1"/>
    <xf numFmtId="0" fontId="20" fillId="0" borderId="0" xfId="0" applyFont="1"/>
    <xf numFmtId="0" fontId="2" fillId="3" borderId="14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textRotation="90"/>
    </xf>
    <xf numFmtId="0" fontId="1" fillId="4" borderId="47" xfId="0" applyFont="1" applyFill="1" applyBorder="1" applyAlignment="1">
      <alignment vertical="center"/>
    </xf>
    <xf numFmtId="0" fontId="1" fillId="8" borderId="47" xfId="0" applyFont="1" applyFill="1" applyBorder="1" applyAlignment="1">
      <alignment vertical="center"/>
    </xf>
    <xf numFmtId="0" fontId="1" fillId="0" borderId="47" xfId="0" applyFont="1" applyBorder="1" applyAlignment="1">
      <alignment vertical="center"/>
    </xf>
    <xf numFmtId="0" fontId="6" fillId="3" borderId="48" xfId="0" applyFont="1" applyFill="1" applyBorder="1" applyAlignment="1">
      <alignment vertical="center"/>
    </xf>
    <xf numFmtId="0" fontId="1" fillId="2" borderId="49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21" fillId="9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2" fillId="9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6" fillId="0" borderId="20" xfId="0" applyFont="1" applyBorder="1" applyAlignment="1">
      <alignment vertical="center"/>
    </xf>
    <xf numFmtId="0" fontId="5" fillId="0" borderId="1" xfId="0" applyFont="1" applyBorder="1" applyAlignment="1">
      <alignment vertical="center" textRotation="90"/>
    </xf>
    <xf numFmtId="0" fontId="5" fillId="0" borderId="50" xfId="0" applyFont="1" applyBorder="1" applyAlignment="1">
      <alignment horizontal="center" vertical="center" textRotation="90"/>
    </xf>
    <xf numFmtId="0" fontId="5" fillId="0" borderId="50" xfId="0" applyFont="1" applyBorder="1" applyAlignment="1">
      <alignment horizontal="center" vertical="center" textRotation="90"/>
    </xf>
    <xf numFmtId="0" fontId="0" fillId="8" borderId="0" xfId="0" applyFill="1" applyAlignment="1">
      <alignment vertical="center"/>
    </xf>
    <xf numFmtId="0" fontId="2" fillId="8" borderId="4" xfId="0" applyFont="1" applyFill="1" applyBorder="1" applyAlignment="1">
      <alignment vertical="center"/>
    </xf>
    <xf numFmtId="0" fontId="2" fillId="8" borderId="5" xfId="0" applyFont="1" applyFill="1" applyBorder="1" applyAlignment="1">
      <alignment vertical="center"/>
    </xf>
    <xf numFmtId="0" fontId="1" fillId="8" borderId="9" xfId="0" applyFont="1" applyFill="1" applyBorder="1" applyAlignment="1">
      <alignment vertical="center"/>
    </xf>
    <xf numFmtId="0" fontId="11" fillId="8" borderId="1" xfId="0" applyFont="1" applyFill="1" applyBorder="1" applyAlignment="1">
      <alignment vertical="center"/>
    </xf>
    <xf numFmtId="0" fontId="0" fillId="7" borderId="0" xfId="0" applyFill="1" applyAlignment="1">
      <alignment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1" fillId="8" borderId="10" xfId="0" applyFont="1" applyFill="1" applyBorder="1" applyAlignment="1">
      <alignment vertical="center"/>
    </xf>
    <xf numFmtId="0" fontId="6" fillId="8" borderId="4" xfId="0" applyFont="1" applyFill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0" fontId="6" fillId="4" borderId="4" xfId="0" applyFont="1" applyFill="1" applyBorder="1" applyAlignment="1">
      <alignment vertical="center"/>
    </xf>
    <xf numFmtId="0" fontId="4" fillId="2" borderId="18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4" xfId="0" applyFont="1" applyFill="1" applyBorder="1" applyAlignment="1">
      <alignment horizontal="left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25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left" vertical="center"/>
    </xf>
    <xf numFmtId="0" fontId="4" fillId="2" borderId="16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/>
    </xf>
    <xf numFmtId="0" fontId="7" fillId="5" borderId="36" xfId="0" applyFont="1" applyFill="1" applyBorder="1" applyAlignment="1">
      <alignment horizontal="left" vertical="center"/>
    </xf>
    <xf numFmtId="0" fontId="7" fillId="5" borderId="37" xfId="0" applyFont="1" applyFill="1" applyBorder="1" applyAlignment="1">
      <alignment horizontal="left" vertical="center"/>
    </xf>
    <xf numFmtId="0" fontId="7" fillId="5" borderId="38" xfId="0" applyFont="1" applyFill="1" applyBorder="1" applyAlignment="1">
      <alignment horizontal="left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29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14" fontId="7" fillId="5" borderId="22" xfId="0" applyNumberFormat="1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35" xfId="0" applyFont="1" applyFill="1" applyBorder="1" applyAlignment="1">
      <alignment horizontal="center" vertical="center"/>
    </xf>
    <xf numFmtId="0" fontId="7" fillId="5" borderId="33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 wrapText="1"/>
    </xf>
    <xf numFmtId="0" fontId="8" fillId="5" borderId="35" xfId="0" applyFont="1" applyFill="1" applyBorder="1" applyAlignment="1">
      <alignment horizontal="center" vertical="center"/>
    </xf>
    <xf numFmtId="0" fontId="8" fillId="5" borderId="33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left" vertical="center"/>
    </xf>
    <xf numFmtId="0" fontId="10" fillId="3" borderId="31" xfId="0" applyFont="1" applyFill="1" applyBorder="1" applyAlignment="1">
      <alignment horizontal="left" vertical="center"/>
    </xf>
    <xf numFmtId="0" fontId="10" fillId="3" borderId="30" xfId="0" applyFont="1" applyFill="1" applyBorder="1" applyAlignment="1">
      <alignment horizontal="left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21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textRotation="90"/>
    </xf>
    <xf numFmtId="0" fontId="5" fillId="2" borderId="12" xfId="0" applyFont="1" applyFill="1" applyBorder="1" applyAlignment="1">
      <alignment horizontal="center" vertical="center" textRotation="90"/>
    </xf>
    <xf numFmtId="0" fontId="10" fillId="3" borderId="18" xfId="0" applyFont="1" applyFill="1" applyBorder="1" applyAlignment="1">
      <alignment horizontal="left" vertical="center"/>
    </xf>
    <xf numFmtId="0" fontId="10" fillId="3" borderId="0" xfId="0" applyFont="1" applyFill="1" applyAlignment="1">
      <alignment horizontal="left" vertical="center"/>
    </xf>
    <xf numFmtId="0" fontId="10" fillId="3" borderId="14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2" borderId="12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6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  <xf numFmtId="0" fontId="5" fillId="6" borderId="2" xfId="0" applyFont="1" applyFill="1" applyBorder="1" applyAlignment="1">
      <alignment horizontal="left" vertical="center"/>
    </xf>
    <xf numFmtId="0" fontId="5" fillId="6" borderId="3" xfId="0" applyFont="1" applyFill="1" applyBorder="1" applyAlignment="1">
      <alignment horizontal="left" vertical="center"/>
    </xf>
    <xf numFmtId="3" fontId="7" fillId="5" borderId="22" xfId="0" applyNumberFormat="1" applyFont="1" applyFill="1" applyBorder="1" applyAlignment="1">
      <alignment horizontal="center" vertical="center"/>
    </xf>
    <xf numFmtId="0" fontId="3" fillId="0" borderId="40" xfId="0" applyFont="1" applyBorder="1" applyAlignment="1">
      <alignment horizontal="center" vertical="center" textRotation="90"/>
    </xf>
    <xf numFmtId="0" fontId="3" fillId="0" borderId="50" xfId="0" applyFont="1" applyBorder="1" applyAlignment="1">
      <alignment horizontal="center" vertical="center" textRotation="90"/>
    </xf>
    <xf numFmtId="0" fontId="3" fillId="0" borderId="51" xfId="0" applyFont="1" applyBorder="1" applyAlignment="1">
      <alignment horizontal="center" vertical="center" textRotation="90"/>
    </xf>
    <xf numFmtId="14" fontId="8" fillId="5" borderId="22" xfId="0" applyNumberFormat="1" applyFont="1" applyFill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 wrapText="1"/>
    </xf>
    <xf numFmtId="0" fontId="1" fillId="3" borderId="42" xfId="0" applyFont="1" applyFill="1" applyBorder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3" fontId="8" fillId="5" borderId="22" xfId="0" applyNumberFormat="1" applyFont="1" applyFill="1" applyBorder="1" applyAlignment="1">
      <alignment horizontal="center" vertical="center"/>
    </xf>
    <xf numFmtId="0" fontId="5" fillId="8" borderId="18" xfId="0" applyFont="1" applyFill="1" applyBorder="1" applyAlignment="1">
      <alignment horizontal="center" vertical="center" textRotation="90"/>
    </xf>
    <xf numFmtId="0" fontId="0" fillId="8" borderId="18" xfId="0" applyFill="1" applyBorder="1" applyAlignment="1">
      <alignment horizontal="center" vertical="center" textRotation="90"/>
    </xf>
    <xf numFmtId="0" fontId="0" fillId="0" borderId="18" xfId="0" applyBorder="1" applyAlignment="1">
      <alignment horizontal="center" vertical="center" textRotation="90"/>
    </xf>
    <xf numFmtId="0" fontId="19" fillId="2" borderId="46" xfId="0" applyFont="1" applyFill="1" applyBorder="1" applyAlignment="1">
      <alignment horizontal="left" vertical="center" textRotation="90"/>
    </xf>
    <xf numFmtId="0" fontId="3" fillId="2" borderId="12" xfId="0" applyFont="1" applyFill="1" applyBorder="1" applyAlignment="1">
      <alignment horizontal="left" vertical="center" textRotation="90"/>
    </xf>
    <xf numFmtId="0" fontId="3" fillId="2" borderId="44" xfId="0" applyFont="1" applyFill="1" applyBorder="1" applyAlignment="1">
      <alignment horizontal="left" vertical="center" textRotation="9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U89"/>
  <sheetViews>
    <sheetView tabSelected="1" topLeftCell="C28" zoomScale="80" zoomScaleNormal="80" workbookViewId="0">
      <selection activeCell="M28" sqref="M28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149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171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172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5" si="0">D12*36</f>
        <v>144</v>
      </c>
      <c r="F12" s="86">
        <v>4</v>
      </c>
      <c r="G12" s="115">
        <f t="shared" ref="G12:G25" si="1">F12*36</f>
        <v>144</v>
      </c>
      <c r="H12" s="87">
        <v>3</v>
      </c>
      <c r="I12" s="124">
        <f t="shared" ref="I12:I22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4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170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87">
        <v>2</v>
      </c>
      <c r="I20" s="86">
        <f t="shared" si="2"/>
        <v>72</v>
      </c>
      <c r="J20" s="6">
        <v>0</v>
      </c>
      <c r="K20" s="21">
        <v>36</v>
      </c>
      <c r="L20" s="6">
        <v>0</v>
      </c>
      <c r="M20" s="17">
        <f t="shared" si="3"/>
        <v>0</v>
      </c>
      <c r="N20" s="24">
        <f t="shared" ref="N20:N33" si="7">E20+G20+I20+K20</f>
        <v>180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124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116">
        <v>1</v>
      </c>
      <c r="I21" s="117">
        <f t="shared" si="2"/>
        <v>36</v>
      </c>
      <c r="J21" s="116">
        <v>1</v>
      </c>
      <c r="K21" s="117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116">
        <v>1</v>
      </c>
      <c r="G23" s="117">
        <f t="shared" si="1"/>
        <v>36</v>
      </c>
      <c r="H23" s="64">
        <v>0</v>
      </c>
      <c r="I23" s="65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106</v>
      </c>
      <c r="D24" s="116">
        <v>1</v>
      </c>
      <c r="E24" s="117">
        <f t="shared" si="0"/>
        <v>36</v>
      </c>
      <c r="F24" s="116">
        <v>1</v>
      </c>
      <c r="G24" s="117">
        <v>36</v>
      </c>
      <c r="H24" s="116">
        <v>1</v>
      </c>
      <c r="I24" s="117">
        <v>36</v>
      </c>
      <c r="J24" s="64">
        <v>0</v>
      </c>
      <c r="K24" s="65">
        <v>0</v>
      </c>
      <c r="L24" s="64">
        <v>0</v>
      </c>
      <c r="M24" s="65"/>
      <c r="N24" s="24">
        <f t="shared" si="7"/>
        <v>108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274</v>
      </c>
      <c r="D25" s="116">
        <v>1</v>
      </c>
      <c r="E25" s="117">
        <f t="shared" si="0"/>
        <v>36</v>
      </c>
      <c r="F25" s="64">
        <v>0</v>
      </c>
      <c r="G25" s="65">
        <f t="shared" si="1"/>
        <v>0</v>
      </c>
      <c r="H25" s="64">
        <v>0</v>
      </c>
      <c r="I25" s="65">
        <v>0</v>
      </c>
      <c r="J25" s="64">
        <v>0</v>
      </c>
      <c r="K25" s="65">
        <v>0</v>
      </c>
      <c r="L25" s="64">
        <v>0</v>
      </c>
      <c r="M25" s="65">
        <v>0</v>
      </c>
      <c r="N25" s="24">
        <f t="shared" si="7"/>
        <v>36</v>
      </c>
      <c r="O25" s="2"/>
      <c r="P25" s="46"/>
      <c r="Q25" s="45"/>
      <c r="R25" s="46"/>
      <c r="S25" s="45"/>
      <c r="T25" s="52"/>
      <c r="U25" s="2"/>
    </row>
    <row r="26" spans="1:21">
      <c r="A26" s="168"/>
      <c r="B26" s="169"/>
      <c r="C26" s="65" t="s">
        <v>95</v>
      </c>
      <c r="D26" s="64"/>
      <c r="E26" s="65"/>
      <c r="F26" s="64"/>
      <c r="G26" s="65"/>
      <c r="H26" s="64"/>
      <c r="I26" s="65"/>
      <c r="J26" s="116">
        <v>1</v>
      </c>
      <c r="K26" s="117">
        <v>31</v>
      </c>
      <c r="L26" s="64"/>
      <c r="M26" s="65"/>
      <c r="N26" s="24">
        <f t="shared" si="7"/>
        <v>31</v>
      </c>
      <c r="O26" s="2"/>
      <c r="P26" s="46"/>
      <c r="Q26" s="45"/>
      <c r="R26" s="46"/>
      <c r="S26" s="45"/>
      <c r="T26" s="52">
        <f t="shared" si="5"/>
        <v>0</v>
      </c>
      <c r="U26" s="2"/>
    </row>
    <row r="27" spans="1:21">
      <c r="A27" s="168"/>
      <c r="B27" s="169"/>
      <c r="C27" s="65" t="s">
        <v>96</v>
      </c>
      <c r="D27" s="64"/>
      <c r="E27" s="65"/>
      <c r="F27" s="64"/>
      <c r="G27" s="65"/>
      <c r="H27" s="64"/>
      <c r="I27" s="65"/>
      <c r="J27" s="116">
        <v>1</v>
      </c>
      <c r="K27" s="117">
        <v>31</v>
      </c>
      <c r="L27" s="116">
        <v>1</v>
      </c>
      <c r="M27" s="117">
        <v>31</v>
      </c>
      <c r="N27" s="24">
        <v>124</v>
      </c>
      <c r="O27" s="2"/>
      <c r="P27" s="46"/>
      <c r="Q27" s="45"/>
      <c r="R27" s="46"/>
      <c r="S27" s="45"/>
      <c r="T27" s="52">
        <f t="shared" si="5"/>
        <v>0</v>
      </c>
      <c r="U27" s="2"/>
    </row>
    <row r="28" spans="1:21">
      <c r="A28" s="168"/>
      <c r="B28" s="169"/>
      <c r="C28" s="66" t="s">
        <v>279</v>
      </c>
      <c r="D28" s="116">
        <v>1</v>
      </c>
      <c r="E28" s="117">
        <v>36</v>
      </c>
      <c r="F28" s="6"/>
      <c r="G28" s="17"/>
      <c r="H28" s="6"/>
      <c r="I28" s="17"/>
      <c r="J28" s="6"/>
      <c r="K28" s="17"/>
      <c r="L28" s="6"/>
      <c r="M28" s="17"/>
      <c r="N28" s="24">
        <f t="shared" si="7"/>
        <v>36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17"/>
      <c r="D29" s="6"/>
      <c r="E29" s="17"/>
      <c r="F29" s="6"/>
      <c r="G29" s="17"/>
      <c r="H29" s="6"/>
      <c r="I29" s="17"/>
      <c r="J29" s="6"/>
      <c r="K29" s="17"/>
      <c r="L29" s="6"/>
      <c r="M29" s="17"/>
      <c r="N29" s="24">
        <f t="shared" si="7"/>
        <v>0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8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8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 ht="17.399999999999999">
      <c r="A34" s="170" t="s">
        <v>25</v>
      </c>
      <c r="B34" s="171"/>
      <c r="C34" s="172"/>
      <c r="D34" s="7">
        <f t="shared" ref="D34:M34" si="8">SUM(D11:D33)</f>
        <v>27</v>
      </c>
      <c r="E34" s="11">
        <f t="shared" si="8"/>
        <v>972</v>
      </c>
      <c r="F34" s="7">
        <f t="shared" si="8"/>
        <v>25</v>
      </c>
      <c r="G34" s="11">
        <f t="shared" si="8"/>
        <v>900</v>
      </c>
      <c r="H34" s="7">
        <f t="shared" si="8"/>
        <v>20</v>
      </c>
      <c r="I34" s="11">
        <f t="shared" si="8"/>
        <v>720</v>
      </c>
      <c r="J34" s="7">
        <f t="shared" si="8"/>
        <v>20</v>
      </c>
      <c r="K34" s="11">
        <f t="shared" si="8"/>
        <v>701</v>
      </c>
      <c r="L34" s="7">
        <f t="shared" si="8"/>
        <v>5</v>
      </c>
      <c r="M34" s="11">
        <f t="shared" si="8"/>
        <v>155</v>
      </c>
      <c r="N34" s="24">
        <f>(E34+G34+I34+K34+M34)</f>
        <v>3448</v>
      </c>
      <c r="O34" s="8"/>
      <c r="P34" s="53"/>
      <c r="Q34" s="54"/>
      <c r="R34" s="53"/>
      <c r="S34" s="54"/>
      <c r="T34" s="52">
        <f t="shared" si="5"/>
        <v>0</v>
      </c>
      <c r="U34" s="8"/>
    </row>
    <row r="35" spans="1:21" ht="41.25" customHeight="1">
      <c r="A35" s="168" t="s">
        <v>39</v>
      </c>
      <c r="B35" s="173" t="s">
        <v>22</v>
      </c>
      <c r="C35" s="10" t="s">
        <v>53</v>
      </c>
      <c r="D35" s="87">
        <v>0.5</v>
      </c>
      <c r="E35" s="86">
        <v>18</v>
      </c>
      <c r="F35" s="9"/>
      <c r="G35" s="10"/>
      <c r="H35" s="9"/>
      <c r="I35" s="10"/>
      <c r="J35" s="9"/>
      <c r="K35" s="10"/>
      <c r="L35" s="9"/>
      <c r="M35" s="10"/>
      <c r="N35" s="25">
        <f>E35+G35</f>
        <v>18</v>
      </c>
      <c r="O35" s="2"/>
      <c r="P35" s="9">
        <v>0.5</v>
      </c>
      <c r="Q35" s="10">
        <v>18</v>
      </c>
      <c r="R35" s="9"/>
      <c r="S35" s="10"/>
      <c r="T35" s="25">
        <f>Q35</f>
        <v>18</v>
      </c>
      <c r="U35" s="2"/>
    </row>
    <row r="36" spans="1:21" ht="43.5" customHeight="1">
      <c r="A36" s="168"/>
      <c r="B36" s="174"/>
      <c r="C36" s="10" t="s">
        <v>64</v>
      </c>
      <c r="D36" s="9"/>
      <c r="E36" s="10"/>
      <c r="F36" s="9"/>
      <c r="G36" s="10"/>
      <c r="H36" s="9"/>
      <c r="I36" s="10"/>
      <c r="J36" s="9"/>
      <c r="K36" s="10"/>
      <c r="L36" s="87">
        <v>2</v>
      </c>
      <c r="M36" s="86">
        <v>62</v>
      </c>
      <c r="N36" s="25">
        <v>62</v>
      </c>
      <c r="O36" s="2"/>
      <c r="P36" s="9"/>
      <c r="Q36" s="10"/>
      <c r="R36" s="9">
        <v>2</v>
      </c>
      <c r="S36" s="10">
        <v>62</v>
      </c>
      <c r="T36" s="25">
        <v>62</v>
      </c>
      <c r="U36" s="2"/>
    </row>
    <row r="37" spans="1:21" ht="43.5" customHeight="1">
      <c r="A37" s="168"/>
      <c r="B37" s="55"/>
      <c r="C37" s="10" t="s">
        <v>167</v>
      </c>
      <c r="D37" s="87">
        <v>2</v>
      </c>
      <c r="E37" s="86">
        <v>72</v>
      </c>
      <c r="F37" s="87">
        <v>2</v>
      </c>
      <c r="G37" s="86">
        <v>72</v>
      </c>
      <c r="H37" s="9"/>
      <c r="I37" s="10"/>
      <c r="J37" s="9"/>
      <c r="K37" s="10"/>
      <c r="L37" s="9"/>
      <c r="M37" s="10"/>
      <c r="N37" s="25">
        <v>144</v>
      </c>
      <c r="O37" s="2"/>
      <c r="P37" s="9">
        <v>4</v>
      </c>
      <c r="Q37" s="10">
        <v>144</v>
      </c>
      <c r="R37" s="9"/>
      <c r="S37" s="10"/>
      <c r="T37" s="25">
        <v>144</v>
      </c>
      <c r="U37" s="2"/>
    </row>
    <row r="38" spans="1:21" ht="43.5" customHeight="1">
      <c r="A38" s="168"/>
      <c r="B38" s="55"/>
      <c r="C38" s="10" t="s">
        <v>152</v>
      </c>
      <c r="D38" s="9"/>
      <c r="E38" s="10"/>
      <c r="F38" s="87">
        <v>2</v>
      </c>
      <c r="G38" s="86">
        <v>72</v>
      </c>
      <c r="H38" s="9"/>
      <c r="I38" s="10"/>
      <c r="J38" s="9"/>
      <c r="K38" s="10"/>
      <c r="L38" s="9"/>
      <c r="M38" s="10"/>
      <c r="N38" s="25">
        <v>72</v>
      </c>
      <c r="O38" s="2"/>
      <c r="P38" s="9">
        <v>2</v>
      </c>
      <c r="Q38" s="10">
        <v>72</v>
      </c>
      <c r="R38" s="9"/>
      <c r="S38" s="10"/>
      <c r="T38" s="25">
        <v>72</v>
      </c>
      <c r="U38" s="2"/>
    </row>
    <row r="39" spans="1:21" ht="43.5" customHeight="1">
      <c r="A39" s="168"/>
      <c r="B39" s="55"/>
      <c r="C39" s="10" t="s">
        <v>153</v>
      </c>
      <c r="D39" s="87">
        <v>1</v>
      </c>
      <c r="E39" s="86">
        <v>36</v>
      </c>
      <c r="F39" s="87">
        <v>2</v>
      </c>
      <c r="G39" s="86">
        <v>72</v>
      </c>
      <c r="H39" s="9"/>
      <c r="I39" s="10"/>
      <c r="J39" s="9"/>
      <c r="K39" s="10"/>
      <c r="L39" s="9"/>
      <c r="M39" s="10"/>
      <c r="N39" s="25">
        <v>108</v>
      </c>
      <c r="O39" s="2"/>
      <c r="P39" s="9">
        <v>3</v>
      </c>
      <c r="Q39" s="10">
        <v>108</v>
      </c>
      <c r="R39" s="9"/>
      <c r="S39" s="10"/>
      <c r="T39" s="25">
        <v>72</v>
      </c>
      <c r="U39" s="2"/>
    </row>
    <row r="40" spans="1:21" ht="43.5" customHeight="1">
      <c r="A40" s="168"/>
      <c r="B40" s="55"/>
      <c r="C40" s="10" t="s">
        <v>277</v>
      </c>
      <c r="D40" s="87">
        <v>2</v>
      </c>
      <c r="E40" s="86">
        <v>72</v>
      </c>
      <c r="F40" s="87">
        <v>1</v>
      </c>
      <c r="G40" s="86">
        <v>36</v>
      </c>
      <c r="H40" s="9"/>
      <c r="I40" s="10"/>
      <c r="J40" s="9"/>
      <c r="K40" s="10"/>
      <c r="L40" s="9"/>
      <c r="M40" s="10"/>
      <c r="N40" s="25">
        <v>108</v>
      </c>
      <c r="O40" s="2"/>
      <c r="P40" s="9">
        <v>3</v>
      </c>
      <c r="Q40" s="10">
        <v>108</v>
      </c>
      <c r="R40" s="9"/>
      <c r="S40" s="10"/>
      <c r="T40" s="25">
        <v>108</v>
      </c>
      <c r="U40" s="2"/>
    </row>
    <row r="41" spans="1:21" ht="43.5" customHeight="1">
      <c r="A41" s="168"/>
      <c r="B41" s="55"/>
      <c r="C41" s="10" t="s">
        <v>276</v>
      </c>
      <c r="D41" s="87">
        <v>1.5</v>
      </c>
      <c r="E41" s="86">
        <v>54</v>
      </c>
      <c r="F41" s="87">
        <v>2</v>
      </c>
      <c r="G41" s="86">
        <v>72</v>
      </c>
      <c r="H41" s="9"/>
      <c r="I41" s="10"/>
      <c r="J41" s="9"/>
      <c r="K41" s="10"/>
      <c r="L41" s="9"/>
      <c r="M41" s="10"/>
      <c r="N41" s="25">
        <v>126</v>
      </c>
      <c r="O41" s="2"/>
      <c r="P41" s="9">
        <v>3.5</v>
      </c>
      <c r="Q41" s="10">
        <v>126</v>
      </c>
      <c r="R41" s="9"/>
      <c r="S41" s="10"/>
      <c r="T41" s="25">
        <v>126</v>
      </c>
      <c r="U41" s="2"/>
    </row>
    <row r="42" spans="1:21">
      <c r="A42" s="168"/>
      <c r="B42" s="175" t="s">
        <v>23</v>
      </c>
      <c r="C42" s="17" t="s">
        <v>299</v>
      </c>
      <c r="D42" s="6"/>
      <c r="E42" s="17"/>
      <c r="F42" s="6"/>
      <c r="G42" s="17"/>
      <c r="H42" s="87">
        <v>1</v>
      </c>
      <c r="I42" s="17">
        <v>36</v>
      </c>
      <c r="J42" s="6"/>
      <c r="K42" s="17"/>
      <c r="L42" s="6"/>
      <c r="M42" s="17"/>
      <c r="N42" s="26">
        <v>36</v>
      </c>
      <c r="O42" s="2"/>
      <c r="P42" s="6"/>
      <c r="Q42" s="17"/>
      <c r="R42" s="6">
        <v>1</v>
      </c>
      <c r="S42" s="17">
        <v>31</v>
      </c>
      <c r="T42" s="26">
        <v>31</v>
      </c>
      <c r="U42" s="2"/>
    </row>
    <row r="43" spans="1:21">
      <c r="A43" s="168"/>
      <c r="B43" s="175"/>
      <c r="C43" s="17" t="s">
        <v>175</v>
      </c>
      <c r="D43" s="6"/>
      <c r="E43" s="17"/>
      <c r="F43" s="6"/>
      <c r="G43" s="17"/>
      <c r="H43" s="6"/>
      <c r="I43" s="17"/>
      <c r="J43" s="87">
        <v>2</v>
      </c>
      <c r="K43" s="17">
        <v>72</v>
      </c>
      <c r="L43" s="6"/>
      <c r="M43" s="17"/>
      <c r="N43" s="26">
        <v>72</v>
      </c>
      <c r="O43" s="2"/>
      <c r="P43" s="6"/>
      <c r="Q43" s="17"/>
      <c r="R43" s="6">
        <v>2</v>
      </c>
      <c r="S43" s="17">
        <v>62</v>
      </c>
      <c r="T43" s="26">
        <v>62</v>
      </c>
      <c r="U43" s="2"/>
    </row>
    <row r="44" spans="1:21">
      <c r="A44" s="168"/>
      <c r="B44" s="175"/>
      <c r="C44" s="17" t="s">
        <v>157</v>
      </c>
      <c r="D44" s="6"/>
      <c r="E44" s="17"/>
      <c r="F44" s="6"/>
      <c r="G44" s="17"/>
      <c r="H44" s="87">
        <v>2</v>
      </c>
      <c r="I44" s="17">
        <v>72</v>
      </c>
      <c r="J44" s="6"/>
      <c r="K44" s="17"/>
      <c r="L44" s="6"/>
      <c r="M44" s="17"/>
      <c r="N44" s="26">
        <v>72</v>
      </c>
      <c r="O44" s="2"/>
      <c r="P44" s="6">
        <v>2</v>
      </c>
      <c r="Q44" s="17">
        <v>72</v>
      </c>
      <c r="R44" s="6"/>
      <c r="S44" s="17"/>
      <c r="T44" s="26">
        <v>72</v>
      </c>
      <c r="U44" s="2"/>
    </row>
    <row r="45" spans="1:21">
      <c r="A45" s="168"/>
      <c r="B45" s="175"/>
      <c r="C45" s="17" t="s">
        <v>158</v>
      </c>
      <c r="D45" s="6"/>
      <c r="E45" s="17"/>
      <c r="F45" s="6"/>
      <c r="G45" s="17"/>
      <c r="H45" s="87">
        <v>2</v>
      </c>
      <c r="I45" s="17">
        <v>72</v>
      </c>
      <c r="J45" s="6"/>
      <c r="K45" s="17"/>
      <c r="L45" s="6"/>
      <c r="M45" s="17"/>
      <c r="N45" s="26">
        <v>72</v>
      </c>
      <c r="O45" s="2"/>
      <c r="P45" s="6">
        <v>2</v>
      </c>
      <c r="Q45" s="17">
        <v>72</v>
      </c>
      <c r="R45" s="6"/>
      <c r="S45" s="17"/>
      <c r="T45" s="26">
        <v>72</v>
      </c>
      <c r="U45" s="2"/>
    </row>
    <row r="46" spans="1:21">
      <c r="A46" s="168"/>
      <c r="B46" s="175"/>
      <c r="C46" s="17" t="s">
        <v>300</v>
      </c>
      <c r="D46" s="6"/>
      <c r="E46" s="17"/>
      <c r="F46" s="6"/>
      <c r="G46" s="17"/>
      <c r="H46" s="87">
        <v>2</v>
      </c>
      <c r="I46" s="17">
        <v>72</v>
      </c>
      <c r="J46" s="87">
        <v>1</v>
      </c>
      <c r="K46" s="17">
        <v>36</v>
      </c>
      <c r="L46" s="6"/>
      <c r="M46" s="17"/>
      <c r="N46" s="26">
        <v>72</v>
      </c>
      <c r="O46" s="2"/>
      <c r="P46" s="6">
        <v>3</v>
      </c>
      <c r="Q46" s="17">
        <v>108</v>
      </c>
      <c r="R46" s="6"/>
      <c r="S46" s="17"/>
      <c r="T46" s="26">
        <v>108</v>
      </c>
      <c r="U46" s="2"/>
    </row>
    <row r="47" spans="1:21">
      <c r="A47" s="168"/>
      <c r="B47" s="175"/>
      <c r="C47" s="17" t="s">
        <v>298</v>
      </c>
      <c r="D47" s="6"/>
      <c r="E47" s="17"/>
      <c r="F47" s="6"/>
      <c r="G47" s="17"/>
      <c r="H47" s="87">
        <v>1</v>
      </c>
      <c r="I47" s="17">
        <v>36</v>
      </c>
      <c r="J47" s="6"/>
      <c r="K47" s="17"/>
      <c r="L47" s="6"/>
      <c r="M47" s="17"/>
      <c r="N47" s="26">
        <v>36</v>
      </c>
      <c r="O47" s="2"/>
      <c r="P47" s="6">
        <v>1</v>
      </c>
      <c r="Q47" s="17">
        <v>36</v>
      </c>
      <c r="R47" s="6"/>
      <c r="S47" s="17"/>
      <c r="T47" s="26">
        <v>36</v>
      </c>
      <c r="U47" s="2"/>
    </row>
    <row r="48" spans="1:21">
      <c r="A48" s="168"/>
      <c r="B48" s="175"/>
      <c r="C48" s="17" t="s">
        <v>72</v>
      </c>
      <c r="D48" s="6"/>
      <c r="E48" s="17"/>
      <c r="F48" s="6"/>
      <c r="G48" s="17"/>
      <c r="H48" s="87">
        <v>2</v>
      </c>
      <c r="I48" s="17">
        <v>72</v>
      </c>
      <c r="J48" s="6"/>
      <c r="K48" s="17"/>
      <c r="L48" s="6"/>
      <c r="M48" s="17"/>
      <c r="N48" s="26">
        <v>72</v>
      </c>
      <c r="O48" s="2"/>
      <c r="P48" s="6">
        <v>2</v>
      </c>
      <c r="Q48" s="17">
        <v>72</v>
      </c>
      <c r="R48" s="6"/>
      <c r="S48" s="17"/>
      <c r="T48" s="26">
        <v>72</v>
      </c>
      <c r="U48" s="2"/>
    </row>
    <row r="49" spans="1:21">
      <c r="A49" s="168"/>
      <c r="B49" s="175"/>
      <c r="C49" s="78" t="s">
        <v>161</v>
      </c>
      <c r="D49" s="6"/>
      <c r="E49" s="17"/>
      <c r="F49" s="6"/>
      <c r="G49" s="17"/>
      <c r="H49" s="125">
        <v>1</v>
      </c>
      <c r="I49" s="71">
        <v>36</v>
      </c>
      <c r="J49" s="72"/>
      <c r="K49" s="71"/>
      <c r="L49" s="72"/>
      <c r="M49" s="71"/>
      <c r="N49" s="73">
        <v>36</v>
      </c>
      <c r="O49" s="2"/>
      <c r="P49" s="6">
        <v>1</v>
      </c>
      <c r="Q49" s="17">
        <v>36</v>
      </c>
      <c r="R49" s="6"/>
      <c r="S49" s="17"/>
      <c r="T49" s="26">
        <v>36</v>
      </c>
      <c r="U49" s="2"/>
    </row>
    <row r="50" spans="1:21">
      <c r="A50" s="168"/>
      <c r="B50" s="175"/>
      <c r="C50" s="17" t="s">
        <v>162</v>
      </c>
      <c r="D50" s="6"/>
      <c r="E50" s="17"/>
      <c r="F50" s="6"/>
      <c r="G50" s="17"/>
      <c r="H50" s="72"/>
      <c r="I50" s="71"/>
      <c r="J50" s="125">
        <v>1</v>
      </c>
      <c r="K50" s="71">
        <v>36</v>
      </c>
      <c r="L50" s="72"/>
      <c r="M50" s="71"/>
      <c r="N50" s="73">
        <v>36</v>
      </c>
      <c r="O50" s="2"/>
      <c r="P50" s="6">
        <v>1</v>
      </c>
      <c r="Q50" s="17">
        <v>36</v>
      </c>
      <c r="R50" s="6"/>
      <c r="S50" s="17"/>
      <c r="T50" s="26">
        <v>36</v>
      </c>
      <c r="U50" s="2"/>
    </row>
    <row r="51" spans="1:21">
      <c r="A51" s="168"/>
      <c r="B51" s="175"/>
      <c r="C51" s="71" t="s">
        <v>168</v>
      </c>
      <c r="D51" s="64"/>
      <c r="E51" s="65"/>
      <c r="F51" s="64"/>
      <c r="G51" s="65"/>
      <c r="H51" s="125">
        <v>1</v>
      </c>
      <c r="I51" s="71">
        <v>36</v>
      </c>
      <c r="J51" s="125">
        <v>1</v>
      </c>
      <c r="K51" s="71">
        <v>36</v>
      </c>
      <c r="L51" s="125">
        <v>9</v>
      </c>
      <c r="M51" s="71">
        <v>279</v>
      </c>
      <c r="N51" s="73">
        <v>351</v>
      </c>
      <c r="O51" s="2"/>
      <c r="P51" s="6"/>
      <c r="Q51" s="17"/>
      <c r="R51" s="6">
        <v>11</v>
      </c>
      <c r="S51" s="17">
        <v>341</v>
      </c>
      <c r="T51" s="26">
        <v>341</v>
      </c>
      <c r="U51" s="2"/>
    </row>
    <row r="52" spans="1:21">
      <c r="A52" s="168"/>
      <c r="B52" s="175"/>
      <c r="C52" s="17" t="s">
        <v>176</v>
      </c>
      <c r="D52" s="6"/>
      <c r="E52" s="17"/>
      <c r="F52" s="6"/>
      <c r="G52" s="17"/>
      <c r="H52" s="6"/>
      <c r="I52" s="17"/>
      <c r="J52" s="6"/>
      <c r="K52" s="17"/>
      <c r="L52" s="87">
        <v>5</v>
      </c>
      <c r="M52" s="17">
        <v>155</v>
      </c>
      <c r="N52" s="26">
        <v>155</v>
      </c>
      <c r="O52" s="2"/>
      <c r="P52" s="6"/>
      <c r="Q52" s="17"/>
      <c r="R52" s="6"/>
      <c r="S52" s="17">
        <v>155</v>
      </c>
      <c r="T52" s="26">
        <v>155</v>
      </c>
      <c r="U52" s="2"/>
    </row>
    <row r="53" spans="1:21">
      <c r="A53" s="168"/>
      <c r="B53" s="175"/>
      <c r="C53" s="17" t="s">
        <v>163</v>
      </c>
      <c r="D53" s="6"/>
      <c r="E53" s="17"/>
      <c r="F53" s="6"/>
      <c r="G53" s="17"/>
      <c r="H53" s="6"/>
      <c r="I53" s="17"/>
      <c r="J53" s="87">
        <v>2</v>
      </c>
      <c r="K53" s="17">
        <v>72</v>
      </c>
      <c r="L53" s="6"/>
      <c r="M53" s="17"/>
      <c r="N53" s="26">
        <v>72</v>
      </c>
      <c r="O53" s="2"/>
      <c r="P53" s="6"/>
      <c r="Q53" s="17"/>
      <c r="R53" s="6">
        <v>2</v>
      </c>
      <c r="S53" s="17">
        <v>62</v>
      </c>
      <c r="T53" s="26">
        <v>62</v>
      </c>
      <c r="U53" s="2"/>
    </row>
    <row r="54" spans="1:21">
      <c r="A54" s="168"/>
      <c r="B54" s="175"/>
      <c r="C54" s="17" t="s">
        <v>65</v>
      </c>
      <c r="D54" s="6"/>
      <c r="E54" s="17"/>
      <c r="F54" s="6"/>
      <c r="G54" s="17"/>
      <c r="H54" s="6"/>
      <c r="I54" s="17"/>
      <c r="J54" s="87">
        <v>2</v>
      </c>
      <c r="K54" s="17">
        <v>72</v>
      </c>
      <c r="L54" s="6"/>
      <c r="M54" s="17"/>
      <c r="N54" s="26">
        <v>72</v>
      </c>
      <c r="O54" s="2"/>
      <c r="P54" s="6"/>
      <c r="Q54" s="17"/>
      <c r="R54" s="6">
        <v>2</v>
      </c>
      <c r="S54" s="17">
        <v>62</v>
      </c>
      <c r="T54" s="26">
        <v>62</v>
      </c>
      <c r="U54" s="2"/>
    </row>
    <row r="55" spans="1:21">
      <c r="A55" s="168"/>
      <c r="B55" s="175"/>
      <c r="C55" s="17" t="s">
        <v>224</v>
      </c>
      <c r="D55" s="6"/>
      <c r="E55" s="17"/>
      <c r="F55" s="6"/>
      <c r="G55" s="17"/>
      <c r="H55" s="6"/>
      <c r="I55" s="17"/>
      <c r="J55" s="6"/>
      <c r="K55" s="17"/>
      <c r="L55" s="87">
        <v>1</v>
      </c>
      <c r="M55" s="17">
        <v>31</v>
      </c>
      <c r="N55" s="26">
        <v>31</v>
      </c>
      <c r="O55" s="2"/>
      <c r="P55" s="6">
        <v>1</v>
      </c>
      <c r="Q55" s="17">
        <v>36</v>
      </c>
      <c r="R55" s="6"/>
      <c r="S55" s="17"/>
      <c r="T55" s="26">
        <v>36</v>
      </c>
      <c r="U55" s="2"/>
    </row>
    <row r="56" spans="1:21">
      <c r="A56" s="168"/>
      <c r="B56" s="175"/>
      <c r="C56" s="17" t="s">
        <v>318</v>
      </c>
      <c r="D56" s="6"/>
      <c r="E56" s="17"/>
      <c r="F56" s="6"/>
      <c r="G56" s="17"/>
      <c r="H56" s="6"/>
      <c r="I56" s="17"/>
      <c r="J56" s="6"/>
      <c r="K56" s="17"/>
      <c r="L56" s="87">
        <v>1</v>
      </c>
      <c r="M56" s="17">
        <v>31</v>
      </c>
      <c r="N56" s="26"/>
      <c r="O56" s="2"/>
      <c r="P56" s="6"/>
      <c r="Q56" s="17"/>
      <c r="R56" s="6"/>
      <c r="S56" s="17"/>
      <c r="T56" s="26"/>
      <c r="U56" s="2"/>
    </row>
    <row r="57" spans="1:21">
      <c r="A57" s="168"/>
      <c r="B57" s="175"/>
      <c r="C57" s="17" t="s">
        <v>177</v>
      </c>
      <c r="D57" s="6"/>
      <c r="E57" s="17"/>
      <c r="F57" s="6"/>
      <c r="G57" s="17"/>
      <c r="H57" s="6"/>
      <c r="I57" s="17"/>
      <c r="J57" s="6"/>
      <c r="K57" s="17"/>
      <c r="L57" s="87">
        <v>1</v>
      </c>
      <c r="M57" s="17">
        <v>31</v>
      </c>
      <c r="N57" s="26">
        <v>31</v>
      </c>
      <c r="O57" s="2"/>
      <c r="P57" s="6">
        <v>1</v>
      </c>
      <c r="Q57" s="17">
        <v>36</v>
      </c>
      <c r="R57" s="6"/>
      <c r="S57" s="17"/>
      <c r="T57" s="26">
        <v>36</v>
      </c>
      <c r="U57" s="2"/>
    </row>
    <row r="58" spans="1:21">
      <c r="A58" s="168"/>
      <c r="B58" s="175"/>
      <c r="C58" s="17" t="s">
        <v>165</v>
      </c>
      <c r="D58" s="6"/>
      <c r="E58" s="17"/>
      <c r="F58" s="6"/>
      <c r="G58" s="17"/>
      <c r="H58" s="6"/>
      <c r="I58" s="17"/>
      <c r="J58" s="87">
        <v>3</v>
      </c>
      <c r="K58" s="17">
        <v>108</v>
      </c>
      <c r="L58" s="6"/>
      <c r="M58" s="17"/>
      <c r="N58" s="26">
        <v>108</v>
      </c>
      <c r="O58" s="2"/>
      <c r="P58" s="6"/>
      <c r="Q58" s="17"/>
      <c r="R58" s="6">
        <v>3</v>
      </c>
      <c r="S58" s="17">
        <v>93</v>
      </c>
      <c r="T58" s="26">
        <v>93</v>
      </c>
      <c r="U58" s="2"/>
    </row>
    <row r="59" spans="1:21">
      <c r="A59" s="168"/>
      <c r="B59" s="175"/>
      <c r="C59" s="17" t="s">
        <v>178</v>
      </c>
      <c r="D59" s="6"/>
      <c r="E59" s="17"/>
      <c r="F59" s="6"/>
      <c r="G59" s="17"/>
      <c r="H59" s="6"/>
      <c r="I59" s="17"/>
      <c r="J59" s="6"/>
      <c r="K59" s="17"/>
      <c r="L59" s="87">
        <v>1</v>
      </c>
      <c r="M59" s="17">
        <v>31</v>
      </c>
      <c r="N59" s="26">
        <v>31</v>
      </c>
      <c r="O59" s="2"/>
      <c r="P59" s="6"/>
      <c r="Q59" s="17"/>
      <c r="R59" s="6">
        <v>1</v>
      </c>
      <c r="S59" s="17">
        <v>31</v>
      </c>
      <c r="T59" s="26">
        <v>31</v>
      </c>
      <c r="U59" s="2"/>
    </row>
    <row r="60" spans="1:21">
      <c r="A60" s="168"/>
      <c r="B60" s="175"/>
      <c r="C60" s="71" t="s">
        <v>179</v>
      </c>
      <c r="D60" s="64"/>
      <c r="E60" s="65"/>
      <c r="F60" s="64"/>
      <c r="G60" s="65"/>
      <c r="H60" s="64"/>
      <c r="I60" s="65"/>
      <c r="J60" s="64"/>
      <c r="K60" s="65"/>
      <c r="L60" s="125">
        <v>1</v>
      </c>
      <c r="M60" s="71">
        <v>31</v>
      </c>
      <c r="N60" s="73">
        <v>31</v>
      </c>
      <c r="O60" s="2"/>
      <c r="P60" s="6"/>
      <c r="Q60" s="17"/>
      <c r="R60" s="6">
        <v>1</v>
      </c>
      <c r="S60" s="17">
        <v>31</v>
      </c>
      <c r="T60" s="26">
        <v>31</v>
      </c>
      <c r="U60" s="2"/>
    </row>
    <row r="61" spans="1:21">
      <c r="A61" s="168"/>
      <c r="B61" s="175"/>
      <c r="C61" s="71" t="s">
        <v>319</v>
      </c>
      <c r="D61" s="64"/>
      <c r="E61" s="65"/>
      <c r="F61" s="64"/>
      <c r="G61" s="65"/>
      <c r="H61" s="64"/>
      <c r="I61" s="65"/>
      <c r="J61" s="64"/>
      <c r="K61" s="65"/>
      <c r="L61" s="125">
        <v>1</v>
      </c>
      <c r="M61" s="71">
        <v>31</v>
      </c>
      <c r="N61" s="73"/>
      <c r="O61" s="2"/>
      <c r="P61" s="6"/>
      <c r="Q61" s="17"/>
      <c r="R61" s="6"/>
      <c r="S61" s="17"/>
      <c r="T61" s="26"/>
      <c r="U61" s="2"/>
    </row>
    <row r="62" spans="1:21">
      <c r="A62" s="168"/>
      <c r="B62" s="175"/>
      <c r="C62" s="65" t="s">
        <v>173</v>
      </c>
      <c r="D62" s="64"/>
      <c r="E62" s="65"/>
      <c r="F62" s="64"/>
      <c r="G62" s="65"/>
      <c r="H62" s="116">
        <v>2</v>
      </c>
      <c r="I62" s="65">
        <v>72</v>
      </c>
      <c r="J62" s="64"/>
      <c r="K62" s="65"/>
      <c r="L62" s="64"/>
      <c r="M62" s="65"/>
      <c r="N62" s="67">
        <v>72</v>
      </c>
      <c r="O62" s="2"/>
      <c r="P62" s="6"/>
      <c r="Q62" s="17"/>
      <c r="R62" s="6"/>
      <c r="S62" s="17"/>
      <c r="T62" s="26"/>
      <c r="U62" s="2"/>
    </row>
    <row r="63" spans="1:21" ht="15.6">
      <c r="A63" s="168"/>
      <c r="B63" s="175"/>
      <c r="C63" s="68" t="s">
        <v>174</v>
      </c>
      <c r="D63" s="64"/>
      <c r="E63" s="65"/>
      <c r="F63" s="64"/>
      <c r="G63" s="65"/>
      <c r="H63" s="64"/>
      <c r="I63" s="65"/>
      <c r="J63" s="116">
        <v>2</v>
      </c>
      <c r="K63" s="65">
        <v>72</v>
      </c>
      <c r="L63" s="64"/>
      <c r="M63" s="65"/>
      <c r="N63" s="67">
        <v>72</v>
      </c>
      <c r="O63" s="2"/>
      <c r="P63" s="6"/>
      <c r="Q63" s="17"/>
      <c r="R63" s="6"/>
      <c r="S63" s="17"/>
      <c r="T63" s="26"/>
      <c r="U63" s="2"/>
    </row>
    <row r="64" spans="1:21" ht="31.2">
      <c r="A64" s="168"/>
      <c r="B64" s="175"/>
      <c r="C64" s="79" t="s">
        <v>314</v>
      </c>
      <c r="D64" s="6"/>
      <c r="E64" s="17"/>
      <c r="F64" s="6"/>
      <c r="G64" s="17"/>
      <c r="H64" s="6"/>
      <c r="I64" s="17"/>
      <c r="J64" s="6"/>
      <c r="K64" s="17"/>
      <c r="L64" s="116">
        <v>4</v>
      </c>
      <c r="M64" s="65">
        <f>L64*31</f>
        <v>124</v>
      </c>
      <c r="N64" s="67">
        <v>124</v>
      </c>
      <c r="O64" s="2"/>
      <c r="P64" s="6"/>
      <c r="Q64" s="17"/>
      <c r="R64" s="6"/>
      <c r="S64" s="17"/>
      <c r="T64" s="26"/>
      <c r="U64" s="2"/>
    </row>
    <row r="65" spans="1:21" ht="15.6">
      <c r="A65" s="168"/>
      <c r="B65" s="175"/>
      <c r="C65" s="126" t="s">
        <v>317</v>
      </c>
      <c r="D65" s="6"/>
      <c r="E65" s="17"/>
      <c r="F65" s="6"/>
      <c r="G65" s="17"/>
      <c r="H65" s="6"/>
      <c r="I65" s="17"/>
      <c r="J65" s="6"/>
      <c r="K65" s="17"/>
      <c r="L65" s="116">
        <v>1</v>
      </c>
      <c r="M65" s="65">
        <v>31</v>
      </c>
      <c r="N65" s="67"/>
      <c r="O65" s="2"/>
      <c r="P65" s="6"/>
      <c r="Q65" s="17"/>
      <c r="R65" s="6"/>
      <c r="S65" s="17"/>
      <c r="T65" s="26"/>
      <c r="U65" s="2"/>
    </row>
    <row r="66" spans="1:21" ht="15.6">
      <c r="A66" s="168"/>
      <c r="B66" s="175"/>
      <c r="C66" s="126" t="s">
        <v>320</v>
      </c>
      <c r="D66" s="6"/>
      <c r="E66" s="17"/>
      <c r="F66" s="6"/>
      <c r="G66" s="17"/>
      <c r="H66" s="6"/>
      <c r="I66" s="17"/>
      <c r="J66" s="6"/>
      <c r="K66" s="17"/>
      <c r="L66" s="116">
        <v>1</v>
      </c>
      <c r="M66" s="65">
        <v>31</v>
      </c>
      <c r="N66" s="67"/>
      <c r="O66" s="2"/>
      <c r="P66" s="6"/>
      <c r="Q66" s="17"/>
      <c r="R66" s="6"/>
      <c r="S66" s="17"/>
      <c r="T66" s="26"/>
      <c r="U66" s="2"/>
    </row>
    <row r="67" spans="1:21">
      <c r="A67" s="168"/>
      <c r="B67" s="175"/>
      <c r="C67" s="17" t="s">
        <v>316</v>
      </c>
      <c r="D67" s="6"/>
      <c r="E67" s="17"/>
      <c r="F67" s="6"/>
      <c r="G67" s="17"/>
      <c r="H67" s="6"/>
      <c r="I67" s="17"/>
      <c r="J67" s="6"/>
      <c r="K67" s="17"/>
      <c r="L67" s="87">
        <v>1</v>
      </c>
      <c r="M67" s="17">
        <v>31</v>
      </c>
      <c r="N67" s="26"/>
      <c r="O67" s="2"/>
      <c r="P67" s="6"/>
      <c r="Q67" s="17"/>
      <c r="R67" s="6"/>
      <c r="S67" s="17"/>
      <c r="T67" s="26"/>
      <c r="U67" s="2"/>
    </row>
    <row r="68" spans="1:21">
      <c r="A68" s="168"/>
      <c r="B68" s="175"/>
      <c r="C68" s="19" t="s">
        <v>4</v>
      </c>
      <c r="D68" s="6"/>
      <c r="E68" s="17"/>
      <c r="F68" s="6"/>
      <c r="G68" s="17"/>
      <c r="H68" s="6"/>
      <c r="I68" s="17">
        <v>70</v>
      </c>
      <c r="J68" s="6"/>
      <c r="K68" s="17">
        <v>70</v>
      </c>
      <c r="L68" s="6"/>
      <c r="M68" s="17"/>
      <c r="N68" s="26">
        <v>140</v>
      </c>
      <c r="O68" s="2"/>
      <c r="P68" s="6"/>
      <c r="Q68" s="17">
        <v>70</v>
      </c>
      <c r="R68" s="6"/>
      <c r="S68" s="17"/>
      <c r="T68" s="26">
        <v>70</v>
      </c>
      <c r="U68" s="2"/>
    </row>
    <row r="69" spans="1:21" ht="18" thickBot="1">
      <c r="A69" s="158" t="s">
        <v>24</v>
      </c>
      <c r="B69" s="159"/>
      <c r="C69" s="160"/>
      <c r="D69" s="15">
        <v>7</v>
      </c>
      <c r="E69" s="12">
        <f>SUM(E35:E68)</f>
        <v>252</v>
      </c>
      <c r="F69" s="15">
        <v>9</v>
      </c>
      <c r="G69" s="12">
        <f>SUM(G35:G68)</f>
        <v>324</v>
      </c>
      <c r="H69" s="15">
        <f>SUM(H42:H68)</f>
        <v>14</v>
      </c>
      <c r="I69" s="12">
        <f>SUM(I42:I68)</f>
        <v>574</v>
      </c>
      <c r="J69" s="15">
        <f>SUM(J42:J68)</f>
        <v>14</v>
      </c>
      <c r="K69" s="12">
        <f>SUM(K42:K68)</f>
        <v>574</v>
      </c>
      <c r="L69" s="15">
        <f>SUM(L35:L67)</f>
        <v>29</v>
      </c>
      <c r="M69" s="12">
        <f>SUM(M35:M68)</f>
        <v>899</v>
      </c>
      <c r="N69" s="27">
        <v>2432</v>
      </c>
      <c r="O69" s="8"/>
      <c r="P69" s="15">
        <v>30</v>
      </c>
      <c r="Q69" s="12"/>
      <c r="R69" s="15">
        <v>25</v>
      </c>
      <c r="S69" s="12"/>
      <c r="T69" s="32">
        <v>2080</v>
      </c>
      <c r="U69" s="8"/>
    </row>
    <row r="70" spans="1:21" ht="18.600000000000001" thickTop="1" thickBot="1">
      <c r="A70" s="177" t="s">
        <v>9</v>
      </c>
      <c r="B70" s="178"/>
      <c r="C70" s="179"/>
      <c r="D70" s="13">
        <v>34</v>
      </c>
      <c r="E70" s="14">
        <v>1224</v>
      </c>
      <c r="F70" s="13">
        <v>34</v>
      </c>
      <c r="G70" s="14">
        <f t="shared" ref="G70:M70" si="9">G69+G34</f>
        <v>1224</v>
      </c>
      <c r="H70" s="13">
        <f t="shared" si="9"/>
        <v>34</v>
      </c>
      <c r="I70" s="14">
        <f t="shared" si="9"/>
        <v>1294</v>
      </c>
      <c r="J70" s="13">
        <f t="shared" si="9"/>
        <v>34</v>
      </c>
      <c r="K70" s="14">
        <f t="shared" si="9"/>
        <v>1275</v>
      </c>
      <c r="L70" s="13">
        <f t="shared" si="9"/>
        <v>34</v>
      </c>
      <c r="M70" s="14">
        <f t="shared" si="9"/>
        <v>1054</v>
      </c>
      <c r="N70" s="28">
        <v>5942</v>
      </c>
      <c r="O70" s="30"/>
      <c r="P70" s="13"/>
      <c r="Q70" s="14">
        <f>SUM(Q34:Q69)</f>
        <v>1150</v>
      </c>
      <c r="R70" s="13"/>
      <c r="S70" s="14">
        <f>SUM(S34:S69)</f>
        <v>930</v>
      </c>
      <c r="T70" s="32">
        <v>2080</v>
      </c>
      <c r="U70" s="2"/>
    </row>
    <row r="71" spans="1:21"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3" spans="1:21"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6">
      <c r="B74" s="180" t="s">
        <v>43</v>
      </c>
      <c r="C74" s="180"/>
      <c r="D74" s="180"/>
      <c r="E74" s="180"/>
      <c r="F74" s="180"/>
      <c r="G74" s="180"/>
      <c r="H74" s="180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spans="1:21" ht="15.6">
      <c r="B75" s="3"/>
      <c r="C75" s="34" t="s">
        <v>32</v>
      </c>
      <c r="D75" s="180" t="s">
        <v>26</v>
      </c>
      <c r="E75" s="180"/>
      <c r="F75" s="180"/>
      <c r="G75" s="180"/>
      <c r="H75" s="180"/>
    </row>
    <row r="76" spans="1:21" ht="21" customHeight="1">
      <c r="B76" s="181" t="s">
        <v>41</v>
      </c>
      <c r="C76" s="34"/>
      <c r="D76" s="34" t="s">
        <v>27</v>
      </c>
      <c r="E76" s="34" t="s">
        <v>28</v>
      </c>
      <c r="F76" s="34" t="s">
        <v>29</v>
      </c>
      <c r="G76" s="34" t="s">
        <v>30</v>
      </c>
      <c r="H76" s="34" t="s">
        <v>31</v>
      </c>
    </row>
    <row r="77" spans="1:21" ht="21" customHeight="1">
      <c r="B77" s="181"/>
      <c r="C77" s="68" t="s">
        <v>100</v>
      </c>
      <c r="D77" s="119">
        <v>1</v>
      </c>
      <c r="E77" s="119">
        <v>1</v>
      </c>
      <c r="F77" s="119">
        <v>1</v>
      </c>
      <c r="G77" s="36"/>
      <c r="H77" s="36"/>
    </row>
    <row r="78" spans="1:21" ht="21" customHeight="1">
      <c r="B78" s="181"/>
      <c r="C78" s="68" t="s">
        <v>117</v>
      </c>
      <c r="D78" s="36"/>
      <c r="E78" s="36"/>
      <c r="F78" s="36"/>
      <c r="G78" s="36"/>
      <c r="H78" s="36"/>
    </row>
    <row r="79" spans="1:21" ht="21" customHeight="1">
      <c r="B79" s="181"/>
      <c r="C79" s="68" t="s">
        <v>275</v>
      </c>
      <c r="D79" s="119">
        <v>1</v>
      </c>
      <c r="E79" s="36"/>
      <c r="F79" s="36"/>
      <c r="G79" s="36"/>
      <c r="H79" s="36"/>
    </row>
    <row r="80" spans="1:21" ht="21" customHeight="1">
      <c r="B80" s="181"/>
      <c r="C80" s="68" t="s">
        <v>278</v>
      </c>
      <c r="D80" s="119">
        <v>1</v>
      </c>
      <c r="E80" s="36"/>
      <c r="F80" s="36"/>
      <c r="G80" s="36"/>
      <c r="H80" s="36"/>
    </row>
    <row r="81" spans="1:8" ht="21" customHeight="1">
      <c r="B81" s="181"/>
      <c r="C81" s="68" t="s">
        <v>95</v>
      </c>
      <c r="D81" s="36"/>
      <c r="E81" s="36"/>
      <c r="F81" s="36"/>
      <c r="G81" s="119">
        <v>1</v>
      </c>
      <c r="H81" s="36"/>
    </row>
    <row r="82" spans="1:8" ht="21" customHeight="1">
      <c r="B82" s="181"/>
      <c r="C82" s="68" t="s">
        <v>96</v>
      </c>
      <c r="D82" s="36"/>
      <c r="E82" s="36"/>
      <c r="F82" s="36"/>
      <c r="G82" s="119">
        <v>1</v>
      </c>
      <c r="H82" s="36">
        <v>3</v>
      </c>
    </row>
    <row r="83" spans="1:8" ht="21" customHeight="1">
      <c r="B83" s="181" t="s">
        <v>42</v>
      </c>
      <c r="C83" s="68" t="s">
        <v>173</v>
      </c>
      <c r="D83" s="36"/>
      <c r="E83" s="36"/>
      <c r="F83" s="119">
        <v>2</v>
      </c>
      <c r="G83" s="36"/>
      <c r="H83" s="36"/>
    </row>
    <row r="84" spans="1:8" ht="21" customHeight="1">
      <c r="B84" s="181"/>
      <c r="C84" s="68" t="s">
        <v>174</v>
      </c>
      <c r="D84" s="36"/>
      <c r="E84" s="36"/>
      <c r="F84" s="36"/>
      <c r="G84" s="119">
        <v>2</v>
      </c>
      <c r="H84" s="36"/>
    </row>
    <row r="85" spans="1:8" ht="21" customHeight="1">
      <c r="B85" s="181"/>
      <c r="C85" s="68" t="s">
        <v>315</v>
      </c>
      <c r="D85" s="36"/>
      <c r="E85" s="36"/>
      <c r="F85" s="36"/>
      <c r="G85" s="36"/>
      <c r="H85" s="119">
        <v>4</v>
      </c>
    </row>
    <row r="86" spans="1:8" ht="15.6">
      <c r="B86" s="182" t="s">
        <v>33</v>
      </c>
      <c r="C86" s="183"/>
      <c r="D86" s="35">
        <f>SUM(D77:D85)</f>
        <v>3</v>
      </c>
      <c r="E86" s="35">
        <f>SUM(E77:E85)</f>
        <v>1</v>
      </c>
      <c r="F86" s="35">
        <f>SUM(F77:F85)</f>
        <v>3</v>
      </c>
      <c r="G86" s="35">
        <v>4.5</v>
      </c>
      <c r="H86" s="35">
        <f>SUM(H82:H85)</f>
        <v>7</v>
      </c>
    </row>
    <row r="89" spans="1:8">
      <c r="A89" s="176" t="s">
        <v>44</v>
      </c>
      <c r="B89" s="176"/>
      <c r="C89" s="1" t="s">
        <v>45</v>
      </c>
    </row>
  </sheetData>
  <mergeCells count="49">
    <mergeCell ref="A89:B89"/>
    <mergeCell ref="A70:C70"/>
    <mergeCell ref="B74:H74"/>
    <mergeCell ref="D75:H75"/>
    <mergeCell ref="B76:B82"/>
    <mergeCell ref="B83:B85"/>
    <mergeCell ref="B86:C86"/>
    <mergeCell ref="A10:B33"/>
    <mergeCell ref="A34:C34"/>
    <mergeCell ref="A35:A68"/>
    <mergeCell ref="B35:B36"/>
    <mergeCell ref="B42:B68"/>
    <mergeCell ref="A69:C69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L8:M8"/>
    <mergeCell ref="A6:C6"/>
    <mergeCell ref="D6:N6"/>
    <mergeCell ref="P6:T6"/>
    <mergeCell ref="A7:C7"/>
    <mergeCell ref="D7:N7"/>
    <mergeCell ref="P7:T7"/>
    <mergeCell ref="A4:C4"/>
    <mergeCell ref="D4:N4"/>
    <mergeCell ref="P4:T4"/>
    <mergeCell ref="A5:C5"/>
    <mergeCell ref="D5:N5"/>
    <mergeCell ref="P5:T5"/>
    <mergeCell ref="A3:C3"/>
    <mergeCell ref="D3:N3"/>
    <mergeCell ref="P3:T3"/>
    <mergeCell ref="A1:C1"/>
    <mergeCell ref="D1:T1"/>
    <mergeCell ref="A2:C2"/>
    <mergeCell ref="D2:N2"/>
    <mergeCell ref="P2:T2"/>
  </mergeCells>
  <pageMargins left="0.7" right="0.7" top="0.75" bottom="0.75" header="0.3" footer="0.3"/>
  <pageSetup paperSize="9" orientation="landscape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P42"/>
  <sheetViews>
    <sheetView topLeftCell="A13" workbookViewId="0">
      <selection activeCell="J37" sqref="J37"/>
    </sheetView>
  </sheetViews>
  <sheetFormatPr defaultRowHeight="13.8"/>
  <cols>
    <col min="3" max="3" width="44.59765625" customWidth="1"/>
  </cols>
  <sheetData>
    <row r="1" spans="1:16" ht="18" thickBot="1">
      <c r="A1" s="137" t="s">
        <v>38</v>
      </c>
      <c r="B1" s="138"/>
      <c r="C1" s="139"/>
      <c r="D1" s="37" t="s">
        <v>50</v>
      </c>
      <c r="E1" s="38"/>
      <c r="F1" s="38"/>
      <c r="G1" s="38"/>
      <c r="H1" s="38"/>
      <c r="I1" s="38"/>
      <c r="J1" s="39"/>
    </row>
    <row r="2" spans="1:16" ht="17.399999999999999">
      <c r="A2" s="128" t="s">
        <v>7</v>
      </c>
      <c r="B2" s="129"/>
      <c r="C2" s="130"/>
      <c r="D2" s="146" t="s">
        <v>74</v>
      </c>
      <c r="E2" s="147"/>
      <c r="F2" s="147"/>
      <c r="G2" s="147"/>
      <c r="H2" s="147"/>
      <c r="I2" s="147"/>
      <c r="J2" s="148"/>
    </row>
    <row r="3" spans="1:16" ht="17.399999999999999">
      <c r="A3" s="128" t="s">
        <v>5</v>
      </c>
      <c r="B3" s="129"/>
      <c r="C3" s="130"/>
      <c r="D3" s="134" t="s">
        <v>75</v>
      </c>
      <c r="E3" s="135"/>
      <c r="F3" s="135"/>
      <c r="G3" s="135"/>
      <c r="H3" s="135"/>
      <c r="I3" s="135"/>
      <c r="J3" s="136"/>
    </row>
    <row r="4" spans="1:16" ht="17.399999999999999">
      <c r="A4" s="128" t="s">
        <v>6</v>
      </c>
      <c r="B4" s="129"/>
      <c r="C4" s="130"/>
      <c r="D4" s="134" t="s">
        <v>76</v>
      </c>
      <c r="E4" s="135"/>
      <c r="F4" s="135"/>
      <c r="G4" s="135"/>
      <c r="H4" s="135"/>
      <c r="I4" s="135"/>
      <c r="J4" s="136"/>
    </row>
    <row r="5" spans="1:16" ht="17.399999999999999">
      <c r="A5" s="128" t="s">
        <v>36</v>
      </c>
      <c r="B5" s="129"/>
      <c r="C5" s="130"/>
      <c r="D5" s="188">
        <v>45537</v>
      </c>
      <c r="E5" s="135"/>
      <c r="F5" s="135"/>
      <c r="G5" s="135"/>
      <c r="H5" s="135"/>
      <c r="I5" s="135"/>
      <c r="J5" s="136"/>
    </row>
    <row r="6" spans="1:16" ht="19.5" customHeight="1">
      <c r="A6" s="128" t="s">
        <v>8</v>
      </c>
      <c r="B6" s="129"/>
      <c r="C6" s="130"/>
      <c r="D6" s="134" t="s">
        <v>16</v>
      </c>
      <c r="E6" s="135"/>
      <c r="F6" s="135"/>
      <c r="G6" s="135"/>
      <c r="H6" s="135"/>
      <c r="I6" s="135"/>
      <c r="J6" s="136"/>
    </row>
    <row r="7" spans="1:16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6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6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6" ht="15.75" customHeight="1">
      <c r="A10" s="163"/>
      <c r="B10" s="164"/>
      <c r="C10" s="165"/>
      <c r="D10" s="47" t="s">
        <v>2</v>
      </c>
      <c r="E10" s="48" t="s">
        <v>3</v>
      </c>
      <c r="F10" s="49" t="s">
        <v>2</v>
      </c>
      <c r="G10" s="49" t="s">
        <v>3</v>
      </c>
      <c r="H10" s="47" t="s">
        <v>2</v>
      </c>
      <c r="I10" s="48" t="s">
        <v>3</v>
      </c>
      <c r="J10" s="191"/>
    </row>
    <row r="11" spans="1:16" ht="26.25" customHeight="1">
      <c r="A11" s="168" t="s">
        <v>39</v>
      </c>
      <c r="B11" s="173" t="s">
        <v>22</v>
      </c>
      <c r="C11" s="10" t="s">
        <v>77</v>
      </c>
      <c r="D11" s="9">
        <v>2.5</v>
      </c>
      <c r="E11" s="10">
        <v>45</v>
      </c>
      <c r="F11" s="40"/>
      <c r="G11" s="40"/>
      <c r="H11" s="9"/>
      <c r="I11" s="10"/>
      <c r="J11" s="25">
        <f>E11</f>
        <v>45</v>
      </c>
    </row>
    <row r="12" spans="1:16" ht="26.25" customHeight="1">
      <c r="A12" s="168"/>
      <c r="B12" s="174"/>
      <c r="C12" s="10" t="s">
        <v>78</v>
      </c>
      <c r="D12" s="9">
        <v>2</v>
      </c>
      <c r="E12" s="10">
        <v>36</v>
      </c>
      <c r="F12" s="40"/>
      <c r="G12" s="40"/>
      <c r="H12" s="9"/>
      <c r="I12" s="10"/>
      <c r="J12" s="25">
        <f>E12</f>
        <v>36</v>
      </c>
    </row>
    <row r="13" spans="1:16">
      <c r="A13" s="168"/>
      <c r="B13" s="175" t="s">
        <v>23</v>
      </c>
      <c r="C13" s="10" t="s">
        <v>72</v>
      </c>
      <c r="D13" s="9">
        <v>1.5</v>
      </c>
      <c r="E13" s="10">
        <v>27</v>
      </c>
      <c r="F13" s="40"/>
      <c r="G13" s="40"/>
      <c r="H13" s="9"/>
      <c r="I13" s="10"/>
      <c r="J13" s="25">
        <f t="shared" ref="J13:J34" si="0">E13+I13</f>
        <v>27</v>
      </c>
    </row>
    <row r="14" spans="1:16">
      <c r="A14" s="168"/>
      <c r="B14" s="175"/>
      <c r="C14" s="10" t="s">
        <v>228</v>
      </c>
      <c r="D14" s="9">
        <v>3.5</v>
      </c>
      <c r="E14" s="10">
        <v>63</v>
      </c>
      <c r="F14" s="40"/>
      <c r="G14" s="40"/>
      <c r="H14" s="9"/>
      <c r="I14" s="10"/>
      <c r="J14" s="25">
        <f t="shared" si="0"/>
        <v>63</v>
      </c>
    </row>
    <row r="15" spans="1:16">
      <c r="A15" s="168"/>
      <c r="B15" s="175"/>
      <c r="C15" s="10" t="s">
        <v>53</v>
      </c>
      <c r="D15" s="9">
        <v>0.5</v>
      </c>
      <c r="E15" s="10">
        <v>9</v>
      </c>
      <c r="F15" s="40"/>
      <c r="G15" s="40"/>
      <c r="H15" s="9"/>
      <c r="I15" s="10"/>
      <c r="J15" s="25">
        <f t="shared" si="0"/>
        <v>9</v>
      </c>
    </row>
    <row r="16" spans="1:16" ht="15.6" thickBot="1">
      <c r="A16" s="168"/>
      <c r="B16" s="175"/>
      <c r="C16" s="56" t="s">
        <v>64</v>
      </c>
      <c r="D16" s="6"/>
      <c r="E16" s="57"/>
      <c r="F16" s="58"/>
      <c r="G16" s="58"/>
      <c r="H16" s="58">
        <v>0.75</v>
      </c>
      <c r="I16" s="59">
        <v>23.25</v>
      </c>
      <c r="J16" s="26">
        <f t="shared" si="0"/>
        <v>23.25</v>
      </c>
      <c r="P16" s="107"/>
    </row>
    <row r="17" spans="1:16" ht="15.6" thickBot="1">
      <c r="A17" s="168"/>
      <c r="B17" s="175"/>
      <c r="C17" s="56" t="s">
        <v>79</v>
      </c>
      <c r="D17" s="6"/>
      <c r="E17" s="57"/>
      <c r="F17" s="59">
        <v>1.5</v>
      </c>
      <c r="G17" s="59">
        <v>27</v>
      </c>
      <c r="H17" s="59">
        <v>0.5</v>
      </c>
      <c r="I17" s="59">
        <v>15.5</v>
      </c>
      <c r="J17" s="26">
        <v>42.5</v>
      </c>
      <c r="P17" s="107"/>
    </row>
    <row r="18" spans="1:16" ht="15.6" thickBot="1">
      <c r="A18" s="168"/>
      <c r="B18" s="175"/>
      <c r="C18" s="56" t="s">
        <v>80</v>
      </c>
      <c r="D18" s="6"/>
      <c r="E18" s="57"/>
      <c r="F18" s="59">
        <v>3</v>
      </c>
      <c r="G18" s="59">
        <v>54</v>
      </c>
      <c r="H18" s="59">
        <v>0</v>
      </c>
      <c r="I18" s="59">
        <v>0</v>
      </c>
      <c r="J18" s="26">
        <v>54</v>
      </c>
      <c r="P18" s="107"/>
    </row>
    <row r="19" spans="1:16" ht="15.6" thickBot="1">
      <c r="A19" s="168"/>
      <c r="B19" s="175"/>
      <c r="C19" s="56" t="s">
        <v>81</v>
      </c>
      <c r="D19" s="6"/>
      <c r="E19" s="57"/>
      <c r="F19" s="59">
        <v>1</v>
      </c>
      <c r="G19" s="59">
        <v>18</v>
      </c>
      <c r="H19" s="59">
        <v>0.5</v>
      </c>
      <c r="I19" s="59">
        <v>15.5</v>
      </c>
      <c r="J19" s="70">
        <v>33.5</v>
      </c>
      <c r="P19" s="107"/>
    </row>
    <row r="20" spans="1:16" ht="15.6" thickBot="1">
      <c r="A20" s="168"/>
      <c r="B20" s="175"/>
      <c r="C20" s="56" t="s">
        <v>133</v>
      </c>
      <c r="D20" s="6"/>
      <c r="E20" s="57"/>
      <c r="F20" s="59">
        <v>0.75</v>
      </c>
      <c r="G20" s="59">
        <v>13.5</v>
      </c>
      <c r="H20" s="59">
        <v>1.75</v>
      </c>
      <c r="I20" s="59">
        <v>54.25</v>
      </c>
      <c r="J20" s="26">
        <v>67.75</v>
      </c>
      <c r="P20" s="107"/>
    </row>
    <row r="21" spans="1:16" ht="15.6" thickBot="1">
      <c r="A21" s="168"/>
      <c r="B21" s="175"/>
      <c r="C21" s="56" t="s">
        <v>82</v>
      </c>
      <c r="D21" s="6"/>
      <c r="E21" s="57"/>
      <c r="F21" s="59">
        <v>2.5</v>
      </c>
      <c r="G21" s="59">
        <v>45</v>
      </c>
      <c r="H21" s="59">
        <v>0.5</v>
      </c>
      <c r="I21" s="59">
        <v>15.5</v>
      </c>
      <c r="J21" s="26">
        <v>60.5</v>
      </c>
      <c r="P21" s="107"/>
    </row>
    <row r="22" spans="1:16" ht="15.6" thickBot="1">
      <c r="A22" s="168"/>
      <c r="B22" s="175"/>
      <c r="C22" s="56" t="s">
        <v>83</v>
      </c>
      <c r="D22" s="6"/>
      <c r="E22" s="57"/>
      <c r="F22" s="59">
        <v>0</v>
      </c>
      <c r="G22" s="59">
        <v>0</v>
      </c>
      <c r="H22" s="59">
        <v>2.25</v>
      </c>
      <c r="I22" s="59">
        <v>69.75</v>
      </c>
      <c r="J22" s="26">
        <f t="shared" si="0"/>
        <v>69.75</v>
      </c>
      <c r="P22" s="107"/>
    </row>
    <row r="23" spans="1:16" ht="15.6" thickBot="1">
      <c r="A23" s="168"/>
      <c r="B23" s="175"/>
      <c r="C23" s="56" t="s">
        <v>84</v>
      </c>
      <c r="D23" s="6"/>
      <c r="E23" s="57"/>
      <c r="F23" s="59">
        <v>1.5</v>
      </c>
      <c r="G23" s="59">
        <v>27</v>
      </c>
      <c r="H23" s="59">
        <v>0</v>
      </c>
      <c r="I23" s="59">
        <v>0</v>
      </c>
      <c r="J23" s="26">
        <v>27</v>
      </c>
      <c r="P23" s="107"/>
    </row>
    <row r="24" spans="1:16" ht="15.6" thickBot="1">
      <c r="A24" s="168"/>
      <c r="B24" s="175"/>
      <c r="C24" s="56" t="s">
        <v>85</v>
      </c>
      <c r="D24" s="6"/>
      <c r="E24" s="57"/>
      <c r="F24" s="59">
        <v>1.5</v>
      </c>
      <c r="G24" s="59">
        <v>27</v>
      </c>
      <c r="H24" s="59">
        <v>0</v>
      </c>
      <c r="I24" s="59">
        <v>0</v>
      </c>
      <c r="J24" s="26">
        <v>27</v>
      </c>
      <c r="P24" s="107"/>
    </row>
    <row r="25" spans="1:16" ht="15.6" thickBot="1">
      <c r="A25" s="168"/>
      <c r="B25" s="175"/>
      <c r="C25" s="56" t="s">
        <v>86</v>
      </c>
      <c r="D25" s="6"/>
      <c r="E25" s="57"/>
      <c r="F25" s="59">
        <v>0.5</v>
      </c>
      <c r="G25" s="59">
        <v>9</v>
      </c>
      <c r="H25" s="59">
        <v>0.5</v>
      </c>
      <c r="I25" s="59">
        <v>15.5</v>
      </c>
      <c r="J25" s="26">
        <v>24.5</v>
      </c>
      <c r="P25" s="107"/>
    </row>
    <row r="26" spans="1:16" ht="15.6" thickBot="1">
      <c r="A26" s="168"/>
      <c r="B26" s="175"/>
      <c r="C26" s="56" t="s">
        <v>87</v>
      </c>
      <c r="D26" s="6"/>
      <c r="E26" s="57"/>
      <c r="F26" s="59">
        <v>0</v>
      </c>
      <c r="G26" s="59">
        <v>0</v>
      </c>
      <c r="H26" s="59">
        <v>0.5</v>
      </c>
      <c r="I26" s="59">
        <v>15.5</v>
      </c>
      <c r="J26" s="26">
        <f t="shared" si="0"/>
        <v>15.5</v>
      </c>
      <c r="P26" s="107"/>
    </row>
    <row r="27" spans="1:16" ht="15.6" thickBot="1">
      <c r="A27" s="168"/>
      <c r="B27" s="175"/>
      <c r="C27" s="56" t="s">
        <v>88</v>
      </c>
      <c r="D27" s="6"/>
      <c r="E27" s="57"/>
      <c r="F27" s="59">
        <v>0</v>
      </c>
      <c r="G27" s="59">
        <v>0</v>
      </c>
      <c r="H27" s="59">
        <v>0.5</v>
      </c>
      <c r="I27" s="59">
        <v>15.5</v>
      </c>
      <c r="J27" s="26">
        <f t="shared" si="0"/>
        <v>15.5</v>
      </c>
      <c r="P27" s="107"/>
    </row>
    <row r="28" spans="1:16" ht="15.6" thickBot="1">
      <c r="A28" s="168"/>
      <c r="B28" s="175"/>
      <c r="C28" s="56" t="s">
        <v>89</v>
      </c>
      <c r="D28" s="6"/>
      <c r="E28" s="57"/>
      <c r="F28" s="59">
        <v>0.25</v>
      </c>
      <c r="G28" s="59">
        <v>4</v>
      </c>
      <c r="H28" s="59">
        <v>1</v>
      </c>
      <c r="I28" s="59">
        <v>31</v>
      </c>
      <c r="J28" s="26">
        <v>35</v>
      </c>
      <c r="P28" s="107"/>
    </row>
    <row r="29" spans="1:16" ht="15.6" thickBot="1">
      <c r="A29" s="168"/>
      <c r="B29" s="175"/>
      <c r="C29" s="56" t="s">
        <v>90</v>
      </c>
      <c r="D29" s="6"/>
      <c r="E29" s="57"/>
      <c r="F29" s="59">
        <v>1</v>
      </c>
      <c r="G29" s="59">
        <v>18</v>
      </c>
      <c r="H29" s="59">
        <v>0.5</v>
      </c>
      <c r="I29" s="59">
        <v>15.5</v>
      </c>
      <c r="J29" s="26">
        <v>33.5</v>
      </c>
      <c r="P29" s="107"/>
    </row>
    <row r="30" spans="1:16" ht="15.6" thickBot="1">
      <c r="A30" s="168"/>
      <c r="B30" s="175"/>
      <c r="C30" s="56" t="s">
        <v>91</v>
      </c>
      <c r="D30" s="6"/>
      <c r="E30" s="57"/>
      <c r="F30" s="59">
        <v>0.5</v>
      </c>
      <c r="G30" s="59">
        <v>9</v>
      </c>
      <c r="H30" s="59">
        <v>0.75</v>
      </c>
      <c r="I30" s="59">
        <v>23.25</v>
      </c>
      <c r="J30" s="26">
        <v>32.25</v>
      </c>
      <c r="P30" s="107"/>
    </row>
    <row r="31" spans="1:16" ht="15.6" thickBot="1">
      <c r="A31" s="168"/>
      <c r="B31" s="175"/>
      <c r="C31" s="56" t="s">
        <v>92</v>
      </c>
      <c r="D31" s="6"/>
      <c r="E31" s="57"/>
      <c r="F31" s="59">
        <v>0.5</v>
      </c>
      <c r="G31" s="59">
        <v>9</v>
      </c>
      <c r="H31" s="63">
        <v>0.5</v>
      </c>
      <c r="I31" s="59">
        <v>15.5</v>
      </c>
      <c r="J31" s="26">
        <v>24.5</v>
      </c>
      <c r="P31" s="107"/>
    </row>
    <row r="32" spans="1:16" ht="15.6" thickBot="1">
      <c r="A32" s="168"/>
      <c r="B32" s="175"/>
      <c r="C32" s="56" t="s">
        <v>93</v>
      </c>
      <c r="D32" s="6"/>
      <c r="E32" s="57"/>
      <c r="F32" s="59">
        <v>0.5</v>
      </c>
      <c r="G32" s="59">
        <v>9</v>
      </c>
      <c r="H32" s="59">
        <v>1</v>
      </c>
      <c r="I32" s="59">
        <v>31</v>
      </c>
      <c r="J32" s="26">
        <v>40</v>
      </c>
      <c r="P32" s="108"/>
    </row>
    <row r="33" spans="1:16" ht="15.6" thickBot="1">
      <c r="A33" s="168"/>
      <c r="B33" s="175"/>
      <c r="C33" s="56" t="s">
        <v>94</v>
      </c>
      <c r="D33" s="6"/>
      <c r="E33" s="57"/>
      <c r="F33" s="59">
        <v>0</v>
      </c>
      <c r="G33" s="59">
        <v>0</v>
      </c>
      <c r="H33" s="59">
        <v>0.75</v>
      </c>
      <c r="I33" s="59">
        <v>23.25</v>
      </c>
      <c r="J33" s="26">
        <f t="shared" si="0"/>
        <v>23.25</v>
      </c>
      <c r="P33" s="108"/>
    </row>
    <row r="34" spans="1:16" ht="15">
      <c r="A34" s="168"/>
      <c r="B34" s="175"/>
      <c r="C34" s="19" t="s">
        <v>4</v>
      </c>
      <c r="D34" s="6"/>
      <c r="E34" s="17"/>
      <c r="F34" s="61"/>
      <c r="G34" s="61"/>
      <c r="H34" s="5"/>
      <c r="I34" s="21">
        <v>64</v>
      </c>
      <c r="J34" s="26">
        <f t="shared" si="0"/>
        <v>64</v>
      </c>
      <c r="P34" s="108"/>
    </row>
    <row r="35" spans="1:16" ht="18" thickBot="1">
      <c r="A35" s="158" t="s">
        <v>24</v>
      </c>
      <c r="B35" s="159"/>
      <c r="C35" s="160"/>
      <c r="D35" s="15">
        <f>SUM(D11:D33)</f>
        <v>10</v>
      </c>
      <c r="E35" s="12">
        <f>SUM(E11:E33)</f>
        <v>180</v>
      </c>
      <c r="F35" s="42">
        <f>SUM(F13:F33)</f>
        <v>15</v>
      </c>
      <c r="G35" s="42">
        <f>SUM(G3:G33)</f>
        <v>269.5</v>
      </c>
      <c r="H35" s="15">
        <f>SUM(H11:H33)</f>
        <v>12.25</v>
      </c>
      <c r="I35" s="12">
        <f>SUM(I11:I34)</f>
        <v>443.75</v>
      </c>
      <c r="J35" s="32">
        <v>893.25</v>
      </c>
      <c r="P35" s="108"/>
    </row>
    <row r="36" spans="1:16" ht="18.600000000000001" thickTop="1" thickBot="1">
      <c r="A36" s="177" t="s">
        <v>9</v>
      </c>
      <c r="B36" s="178"/>
      <c r="C36" s="179"/>
      <c r="D36" s="13">
        <f>D35</f>
        <v>10</v>
      </c>
      <c r="E36" s="14">
        <f>(E34+E35)</f>
        <v>180</v>
      </c>
      <c r="F36" s="43">
        <f>F35</f>
        <v>15</v>
      </c>
      <c r="G36" s="43">
        <f>(G35+G34)</f>
        <v>269.5</v>
      </c>
      <c r="H36" s="13">
        <f>H35</f>
        <v>12.25</v>
      </c>
      <c r="I36" s="14">
        <f>I35</f>
        <v>443.75</v>
      </c>
      <c r="J36" s="33">
        <v>893.25</v>
      </c>
      <c r="P36" s="108"/>
    </row>
    <row r="37" spans="1:16" ht="15">
      <c r="P37" s="108"/>
    </row>
    <row r="38" spans="1:16" ht="15">
      <c r="P38" s="108"/>
    </row>
    <row r="39" spans="1:16" ht="15">
      <c r="P39" s="108"/>
    </row>
    <row r="41" spans="1:16">
      <c r="A41" s="176"/>
      <c r="B41" s="176"/>
      <c r="C41" s="1"/>
    </row>
    <row r="42" spans="1:16">
      <c r="C42" s="62"/>
    </row>
  </sheetData>
  <mergeCells count="28">
    <mergeCell ref="A41:B41"/>
    <mergeCell ref="J9:J10"/>
    <mergeCell ref="A11:A34"/>
    <mergeCell ref="B11:B12"/>
    <mergeCell ref="B13:B34"/>
    <mergeCell ref="A35:C35"/>
    <mergeCell ref="A36:C36"/>
    <mergeCell ref="A8:C8"/>
    <mergeCell ref="D8:E8"/>
    <mergeCell ref="F8:G8"/>
    <mergeCell ref="H8:I8"/>
    <mergeCell ref="A9:C10"/>
    <mergeCell ref="D9:E9"/>
    <mergeCell ref="F9:G9"/>
    <mergeCell ref="H9:I9"/>
    <mergeCell ref="A5:C5"/>
    <mergeCell ref="D5:J5"/>
    <mergeCell ref="A6:C6"/>
    <mergeCell ref="D6:J6"/>
    <mergeCell ref="A7:C7"/>
    <mergeCell ref="D7:J7"/>
    <mergeCell ref="A4:C4"/>
    <mergeCell ref="D4:J4"/>
    <mergeCell ref="A1:C1"/>
    <mergeCell ref="A2:C2"/>
    <mergeCell ref="D2:J2"/>
    <mergeCell ref="A3:C3"/>
    <mergeCell ref="D3:J3"/>
  </mergeCells>
  <pageMargins left="0.7" right="0.7" top="0.75" bottom="0.75" header="0.3" footer="0.3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43"/>
  <sheetViews>
    <sheetView topLeftCell="A22" workbookViewId="0">
      <selection activeCell="J38" sqref="J38"/>
    </sheetView>
  </sheetViews>
  <sheetFormatPr defaultRowHeight="13.8"/>
  <cols>
    <col min="3" max="3" width="44.59765625" customWidth="1"/>
  </cols>
  <sheetData>
    <row r="1" spans="1:10" ht="18" thickBot="1">
      <c r="A1" s="137" t="s">
        <v>38</v>
      </c>
      <c r="B1" s="138"/>
      <c r="C1" s="139"/>
      <c r="D1" s="37" t="s">
        <v>146</v>
      </c>
      <c r="E1" s="38"/>
      <c r="F1" s="38"/>
      <c r="G1" s="38"/>
      <c r="H1" s="38"/>
      <c r="I1" s="38"/>
      <c r="J1" s="39"/>
    </row>
    <row r="2" spans="1:10" ht="17.399999999999999">
      <c r="A2" s="128" t="s">
        <v>7</v>
      </c>
      <c r="B2" s="129"/>
      <c r="C2" s="130"/>
      <c r="D2" s="146" t="s">
        <v>51</v>
      </c>
      <c r="E2" s="147"/>
      <c r="F2" s="147"/>
      <c r="G2" s="147"/>
      <c r="H2" s="147"/>
      <c r="I2" s="147"/>
      <c r="J2" s="148"/>
    </row>
    <row r="3" spans="1:10" ht="17.399999999999999">
      <c r="A3" s="128" t="s">
        <v>5</v>
      </c>
      <c r="B3" s="129"/>
      <c r="C3" s="130"/>
      <c r="D3" s="134" t="s">
        <v>52</v>
      </c>
      <c r="E3" s="135"/>
      <c r="F3" s="135"/>
      <c r="G3" s="135"/>
      <c r="H3" s="135"/>
      <c r="I3" s="135"/>
      <c r="J3" s="136"/>
    </row>
    <row r="4" spans="1:10" ht="17.399999999999999">
      <c r="A4" s="128" t="s">
        <v>6</v>
      </c>
      <c r="B4" s="129"/>
      <c r="C4" s="130"/>
      <c r="D4" s="192" t="s">
        <v>260</v>
      </c>
      <c r="E4" s="135"/>
      <c r="F4" s="135"/>
      <c r="G4" s="135"/>
      <c r="H4" s="135"/>
      <c r="I4" s="135"/>
      <c r="J4" s="136"/>
    </row>
    <row r="5" spans="1:10" ht="17.399999999999999">
      <c r="A5" s="128" t="s">
        <v>36</v>
      </c>
      <c r="B5" s="129"/>
      <c r="C5" s="130"/>
      <c r="D5" s="188">
        <v>45537</v>
      </c>
      <c r="E5" s="135"/>
      <c r="F5" s="135"/>
      <c r="G5" s="135"/>
      <c r="H5" s="135"/>
      <c r="I5" s="135"/>
      <c r="J5" s="136"/>
    </row>
    <row r="6" spans="1:10" ht="19.5" customHeight="1">
      <c r="A6" s="128" t="s">
        <v>8</v>
      </c>
      <c r="B6" s="129"/>
      <c r="C6" s="130"/>
      <c r="D6" s="134" t="s">
        <v>16</v>
      </c>
      <c r="E6" s="135"/>
      <c r="F6" s="135"/>
      <c r="G6" s="135"/>
      <c r="H6" s="135"/>
      <c r="I6" s="135"/>
      <c r="J6" s="136"/>
    </row>
    <row r="7" spans="1:10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0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0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0" ht="15.75" customHeight="1">
      <c r="A10" s="163"/>
      <c r="B10" s="164"/>
      <c r="C10" s="165"/>
      <c r="D10" s="47" t="s">
        <v>2</v>
      </c>
      <c r="E10" s="48" t="s">
        <v>3</v>
      </c>
      <c r="F10" s="49" t="s">
        <v>2</v>
      </c>
      <c r="G10" s="49" t="s">
        <v>3</v>
      </c>
      <c r="H10" s="47" t="s">
        <v>2</v>
      </c>
      <c r="I10" s="48" t="s">
        <v>3</v>
      </c>
      <c r="J10" s="191"/>
    </row>
    <row r="11" spans="1:10" ht="26.25" customHeight="1">
      <c r="A11" s="168" t="s">
        <v>39</v>
      </c>
      <c r="B11" s="173" t="s">
        <v>22</v>
      </c>
      <c r="C11" s="10" t="s">
        <v>53</v>
      </c>
      <c r="D11" s="9">
        <v>0.5</v>
      </c>
      <c r="E11" s="10">
        <v>4</v>
      </c>
      <c r="F11" s="40"/>
      <c r="G11" s="40"/>
      <c r="H11" s="9"/>
      <c r="I11" s="10"/>
      <c r="J11" s="25">
        <f t="shared" ref="J11:J18" si="0">E11</f>
        <v>4</v>
      </c>
    </row>
    <row r="12" spans="1:10" ht="26.25" customHeight="1">
      <c r="A12" s="168"/>
      <c r="B12" s="174"/>
      <c r="C12" s="10" t="s">
        <v>54</v>
      </c>
      <c r="D12" s="9">
        <v>1</v>
      </c>
      <c r="E12" s="10">
        <v>16</v>
      </c>
      <c r="F12" s="40"/>
      <c r="G12" s="40"/>
      <c r="H12" s="9"/>
      <c r="I12" s="10"/>
      <c r="J12" s="25">
        <f t="shared" si="0"/>
        <v>16</v>
      </c>
    </row>
    <row r="13" spans="1:10" ht="26.25" customHeight="1">
      <c r="A13" s="168"/>
      <c r="B13" s="55"/>
      <c r="C13" s="10" t="s">
        <v>55</v>
      </c>
      <c r="D13" s="9">
        <v>1</v>
      </c>
      <c r="E13" s="10">
        <v>16</v>
      </c>
      <c r="F13" s="40"/>
      <c r="G13" s="40"/>
      <c r="H13" s="9"/>
      <c r="I13" s="10"/>
      <c r="J13" s="25">
        <f t="shared" si="0"/>
        <v>16</v>
      </c>
    </row>
    <row r="14" spans="1:10" ht="26.25" customHeight="1">
      <c r="A14" s="168"/>
      <c r="B14" s="55"/>
      <c r="C14" s="10" t="s">
        <v>56</v>
      </c>
      <c r="D14" s="9">
        <v>1</v>
      </c>
      <c r="E14" s="10">
        <v>16</v>
      </c>
      <c r="F14" s="40"/>
      <c r="G14" s="40"/>
      <c r="H14" s="9"/>
      <c r="I14" s="10"/>
      <c r="J14" s="25">
        <f t="shared" si="0"/>
        <v>16</v>
      </c>
    </row>
    <row r="15" spans="1:10" ht="26.25" customHeight="1">
      <c r="A15" s="168"/>
      <c r="B15" s="55"/>
      <c r="C15" s="10" t="s">
        <v>57</v>
      </c>
      <c r="D15" s="9">
        <v>2.5</v>
      </c>
      <c r="E15" s="10">
        <v>40</v>
      </c>
      <c r="F15" s="40"/>
      <c r="G15" s="40"/>
      <c r="H15" s="9"/>
      <c r="I15" s="10"/>
      <c r="J15" s="25">
        <f t="shared" si="0"/>
        <v>40</v>
      </c>
    </row>
    <row r="16" spans="1:10" ht="26.25" customHeight="1">
      <c r="A16" s="168"/>
      <c r="B16" s="55"/>
      <c r="C16" s="10" t="s">
        <v>58</v>
      </c>
      <c r="D16" s="9">
        <v>2</v>
      </c>
      <c r="E16" s="10">
        <v>32</v>
      </c>
      <c r="F16" s="40"/>
      <c r="G16" s="40"/>
      <c r="H16" s="9"/>
      <c r="I16" s="10"/>
      <c r="J16" s="25">
        <f t="shared" si="0"/>
        <v>32</v>
      </c>
    </row>
    <row r="17" spans="1:10" ht="26.25" customHeight="1">
      <c r="A17" s="168"/>
      <c r="B17" s="55"/>
      <c r="C17" s="10" t="s">
        <v>59</v>
      </c>
      <c r="D17" s="9">
        <v>1.5</v>
      </c>
      <c r="E17" s="10">
        <v>24</v>
      </c>
      <c r="F17" s="40"/>
      <c r="G17" s="40"/>
      <c r="H17" s="9"/>
      <c r="I17" s="10"/>
      <c r="J17" s="25">
        <f t="shared" si="0"/>
        <v>24</v>
      </c>
    </row>
    <row r="18" spans="1:10" ht="26.25" customHeight="1">
      <c r="A18" s="168"/>
      <c r="B18" s="55"/>
      <c r="C18" s="10" t="s">
        <v>60</v>
      </c>
      <c r="D18" s="9">
        <v>1</v>
      </c>
      <c r="E18" s="10">
        <v>16</v>
      </c>
      <c r="F18" s="40"/>
      <c r="G18" s="40"/>
      <c r="H18" s="9"/>
      <c r="I18" s="10"/>
      <c r="J18" s="25">
        <f t="shared" si="0"/>
        <v>16</v>
      </c>
    </row>
    <row r="19" spans="1:10">
      <c r="A19" s="168"/>
      <c r="B19" s="175" t="s">
        <v>23</v>
      </c>
      <c r="C19" s="10" t="s">
        <v>61</v>
      </c>
      <c r="D19" s="9">
        <v>1</v>
      </c>
      <c r="E19" s="10">
        <v>16</v>
      </c>
      <c r="F19" s="40"/>
      <c r="G19" s="40"/>
      <c r="H19" s="9"/>
      <c r="I19" s="10"/>
      <c r="J19" s="25">
        <f>E19+I19</f>
        <v>16</v>
      </c>
    </row>
    <row r="20" spans="1:10">
      <c r="A20" s="168"/>
      <c r="B20" s="175"/>
      <c r="C20" s="10" t="s">
        <v>62</v>
      </c>
      <c r="D20" s="9">
        <v>2.5</v>
      </c>
      <c r="E20" s="10">
        <v>40</v>
      </c>
      <c r="F20" s="40"/>
      <c r="G20" s="40"/>
      <c r="H20" s="9"/>
      <c r="I20" s="10"/>
      <c r="J20" s="25">
        <f>E20+I20</f>
        <v>40</v>
      </c>
    </row>
    <row r="21" spans="1:10">
      <c r="A21" s="168"/>
      <c r="B21" s="175"/>
      <c r="C21" s="10" t="s">
        <v>63</v>
      </c>
      <c r="D21" s="9">
        <v>1</v>
      </c>
      <c r="E21" s="10">
        <v>16</v>
      </c>
      <c r="F21" s="40"/>
      <c r="G21" s="40"/>
      <c r="H21" s="9"/>
      <c r="I21" s="10"/>
      <c r="J21" s="25">
        <f>E21+I21</f>
        <v>16</v>
      </c>
    </row>
    <row r="22" spans="1:10" ht="14.4" thickBot="1">
      <c r="A22" s="168"/>
      <c r="B22" s="175"/>
      <c r="C22" s="56" t="s">
        <v>227</v>
      </c>
      <c r="D22" s="6"/>
      <c r="E22" s="57"/>
      <c r="F22" s="58">
        <v>1</v>
      </c>
      <c r="G22" s="58">
        <v>16</v>
      </c>
      <c r="H22" s="58">
        <v>0</v>
      </c>
      <c r="I22" s="59">
        <v>0</v>
      </c>
      <c r="J22" s="60">
        <v>16</v>
      </c>
    </row>
    <row r="23" spans="1:10" ht="14.4" thickBot="1">
      <c r="A23" s="168"/>
      <c r="B23" s="175"/>
      <c r="C23" s="56" t="s">
        <v>65</v>
      </c>
      <c r="D23" s="6"/>
      <c r="E23" s="57"/>
      <c r="F23" s="59">
        <v>2.5</v>
      </c>
      <c r="G23" s="59">
        <v>40</v>
      </c>
      <c r="H23" s="59">
        <v>2.5</v>
      </c>
      <c r="I23" s="59">
        <v>77.5</v>
      </c>
      <c r="J23" s="60">
        <v>117.5</v>
      </c>
    </row>
    <row r="24" spans="1:10" ht="14.4" thickBot="1">
      <c r="A24" s="168"/>
      <c r="B24" s="175"/>
      <c r="C24" s="56" t="s">
        <v>66</v>
      </c>
      <c r="D24" s="6"/>
      <c r="E24" s="57"/>
      <c r="F24" s="59">
        <v>1.5</v>
      </c>
      <c r="G24" s="59">
        <v>24</v>
      </c>
      <c r="H24" s="59">
        <v>1</v>
      </c>
      <c r="I24" s="59">
        <v>31</v>
      </c>
      <c r="J24" s="60">
        <v>55</v>
      </c>
    </row>
    <row r="25" spans="1:10" ht="14.4" thickBot="1">
      <c r="A25" s="168"/>
      <c r="B25" s="175"/>
      <c r="C25" s="56" t="s">
        <v>67</v>
      </c>
      <c r="D25" s="6"/>
      <c r="E25" s="57"/>
      <c r="F25" s="59">
        <v>0</v>
      </c>
      <c r="G25" s="59">
        <v>0</v>
      </c>
      <c r="H25" s="59">
        <v>1.5</v>
      </c>
      <c r="I25" s="59">
        <v>46.5</v>
      </c>
      <c r="J25" s="60">
        <v>46.5</v>
      </c>
    </row>
    <row r="26" spans="1:10" ht="14.4" thickBot="1">
      <c r="A26" s="168"/>
      <c r="B26" s="175"/>
      <c r="C26" s="56" t="s">
        <v>68</v>
      </c>
      <c r="D26" s="6"/>
      <c r="E26" s="57"/>
      <c r="F26" s="59">
        <v>5</v>
      </c>
      <c r="G26" s="59">
        <v>80</v>
      </c>
      <c r="H26" s="59">
        <v>5</v>
      </c>
      <c r="I26" s="59">
        <v>155</v>
      </c>
      <c r="J26" s="60">
        <v>235</v>
      </c>
    </row>
    <row r="27" spans="1:10" ht="14.4" thickBot="1">
      <c r="A27" s="168"/>
      <c r="B27" s="175"/>
      <c r="C27" s="56" t="s">
        <v>69</v>
      </c>
      <c r="D27" s="6"/>
      <c r="E27" s="57"/>
      <c r="F27" s="59">
        <v>0</v>
      </c>
      <c r="G27" s="59">
        <v>0</v>
      </c>
      <c r="H27" s="59">
        <v>1</v>
      </c>
      <c r="I27" s="59">
        <v>31</v>
      </c>
      <c r="J27" s="60">
        <v>31</v>
      </c>
    </row>
    <row r="28" spans="1:10" ht="14.4" thickBot="1">
      <c r="A28" s="168"/>
      <c r="B28" s="175"/>
      <c r="C28" s="56" t="s">
        <v>70</v>
      </c>
      <c r="D28" s="6"/>
      <c r="E28" s="57"/>
      <c r="F28" s="59">
        <v>0</v>
      </c>
      <c r="G28" s="59">
        <v>0</v>
      </c>
      <c r="H28" s="59">
        <v>1</v>
      </c>
      <c r="I28" s="59">
        <v>31</v>
      </c>
      <c r="J28" s="60">
        <v>31</v>
      </c>
    </row>
    <row r="29" spans="1:10" ht="14.4" thickBot="1">
      <c r="A29" s="168"/>
      <c r="B29" s="175"/>
      <c r="C29" s="56" t="s">
        <v>71</v>
      </c>
      <c r="D29" s="6"/>
      <c r="E29" s="57"/>
      <c r="F29" s="59">
        <v>1</v>
      </c>
      <c r="G29" s="59">
        <v>16</v>
      </c>
      <c r="H29" s="59">
        <v>1</v>
      </c>
      <c r="I29" s="59">
        <v>31</v>
      </c>
      <c r="J29" s="60">
        <v>47</v>
      </c>
    </row>
    <row r="30" spans="1:10" ht="14.4" thickBot="1">
      <c r="A30" s="168"/>
      <c r="B30" s="175"/>
      <c r="C30" s="56" t="s">
        <v>63</v>
      </c>
      <c r="D30" s="6"/>
      <c r="E30" s="57"/>
      <c r="F30" s="59">
        <v>1</v>
      </c>
      <c r="G30" s="59">
        <v>16</v>
      </c>
      <c r="H30" s="59">
        <v>0</v>
      </c>
      <c r="I30" s="59">
        <v>0</v>
      </c>
      <c r="J30" s="60">
        <v>16</v>
      </c>
    </row>
    <row r="31" spans="1:10" ht="14.4" thickBot="1">
      <c r="A31" s="168"/>
      <c r="B31" s="175"/>
      <c r="C31" s="56" t="s">
        <v>60</v>
      </c>
      <c r="D31" s="6"/>
      <c r="E31" s="57"/>
      <c r="F31" s="59">
        <v>1</v>
      </c>
      <c r="G31" s="59">
        <v>16</v>
      </c>
      <c r="H31" s="59">
        <v>0</v>
      </c>
      <c r="I31" s="59">
        <v>0</v>
      </c>
      <c r="J31" s="60">
        <v>16</v>
      </c>
    </row>
    <row r="32" spans="1:10" ht="14.4" thickBot="1">
      <c r="A32" s="168"/>
      <c r="B32" s="175"/>
      <c r="C32" s="56" t="s">
        <v>72</v>
      </c>
      <c r="D32" s="6"/>
      <c r="E32" s="57"/>
      <c r="F32" s="59">
        <v>1</v>
      </c>
      <c r="G32" s="59">
        <v>16</v>
      </c>
      <c r="H32" s="59">
        <v>0.5</v>
      </c>
      <c r="I32" s="59">
        <v>15.5</v>
      </c>
      <c r="J32" s="60">
        <v>31.5</v>
      </c>
    </row>
    <row r="33" spans="1:11" ht="14.4" thickBot="1">
      <c r="A33" s="168"/>
      <c r="B33" s="175"/>
      <c r="C33" s="56" t="s">
        <v>73</v>
      </c>
      <c r="D33" s="6"/>
      <c r="E33" s="57"/>
      <c r="F33" s="59">
        <v>1</v>
      </c>
      <c r="G33" s="59">
        <v>16</v>
      </c>
      <c r="H33" s="59">
        <v>1</v>
      </c>
      <c r="I33" s="59">
        <v>31</v>
      </c>
      <c r="J33" s="60">
        <v>47</v>
      </c>
    </row>
    <row r="34" spans="1:11">
      <c r="A34" s="168"/>
      <c r="B34" s="175"/>
      <c r="C34" s="74"/>
      <c r="D34" s="6"/>
      <c r="E34" s="57"/>
      <c r="F34" s="75"/>
      <c r="G34" s="75"/>
      <c r="H34" s="76"/>
      <c r="I34" s="77"/>
      <c r="J34" s="60"/>
    </row>
    <row r="35" spans="1:11">
      <c r="A35" s="168"/>
      <c r="B35" s="175"/>
      <c r="C35" s="19" t="s">
        <v>4</v>
      </c>
      <c r="D35" s="6"/>
      <c r="E35" s="17"/>
      <c r="F35" s="61"/>
      <c r="G35" s="61"/>
      <c r="H35" s="5"/>
      <c r="I35" s="21">
        <v>64</v>
      </c>
      <c r="J35" s="26">
        <f>E35+I35</f>
        <v>64</v>
      </c>
    </row>
    <row r="36" spans="1:11" ht="18" thickBot="1">
      <c r="A36" s="158" t="s">
        <v>24</v>
      </c>
      <c r="B36" s="159"/>
      <c r="C36" s="160"/>
      <c r="D36" s="15">
        <f>SUM(D11:D33)</f>
        <v>15</v>
      </c>
      <c r="E36" s="12">
        <f>SUM(E11:E33)</f>
        <v>236</v>
      </c>
      <c r="F36" s="42">
        <f>SUM(F19:F33)</f>
        <v>15</v>
      </c>
      <c r="G36" s="42">
        <v>290</v>
      </c>
      <c r="H36" s="15">
        <f>SUM(H11:H33)</f>
        <v>14.5</v>
      </c>
      <c r="I36" s="12">
        <f>SUM(I11:I35)</f>
        <v>513.5</v>
      </c>
      <c r="J36" s="32">
        <v>989.5</v>
      </c>
    </row>
    <row r="37" spans="1:11" ht="18.600000000000001" thickTop="1" thickBot="1">
      <c r="A37" s="177" t="s">
        <v>9</v>
      </c>
      <c r="B37" s="178"/>
      <c r="C37" s="179"/>
      <c r="D37" s="13">
        <f>D36</f>
        <v>15</v>
      </c>
      <c r="E37" s="14">
        <f>(E35+E36)</f>
        <v>236</v>
      </c>
      <c r="F37" s="43">
        <f>F36</f>
        <v>15</v>
      </c>
      <c r="G37" s="43">
        <f>(G36+G35)</f>
        <v>290</v>
      </c>
      <c r="H37" s="13">
        <f>H36</f>
        <v>14.5</v>
      </c>
      <c r="I37" s="14">
        <f>I36</f>
        <v>513.5</v>
      </c>
      <c r="J37" s="33">
        <v>997.25</v>
      </c>
      <c r="K37" s="91"/>
    </row>
    <row r="42" spans="1:11">
      <c r="A42" s="176" t="s">
        <v>44</v>
      </c>
      <c r="B42" s="176"/>
      <c r="C42" s="1" t="s">
        <v>45</v>
      </c>
    </row>
    <row r="43" spans="1:11">
      <c r="C43" s="62"/>
    </row>
  </sheetData>
  <mergeCells count="28">
    <mergeCell ref="A42:B42"/>
    <mergeCell ref="J9:J10"/>
    <mergeCell ref="A11:A35"/>
    <mergeCell ref="B11:B12"/>
    <mergeCell ref="B19:B35"/>
    <mergeCell ref="A36:C36"/>
    <mergeCell ref="A37:C37"/>
    <mergeCell ref="A8:C8"/>
    <mergeCell ref="D8:E8"/>
    <mergeCell ref="F8:G8"/>
    <mergeCell ref="H8:I8"/>
    <mergeCell ref="A9:C10"/>
    <mergeCell ref="D9:E9"/>
    <mergeCell ref="F9:G9"/>
    <mergeCell ref="H9:I9"/>
    <mergeCell ref="A5:C5"/>
    <mergeCell ref="D5:J5"/>
    <mergeCell ref="A6:C6"/>
    <mergeCell ref="D6:J6"/>
    <mergeCell ref="A7:C7"/>
    <mergeCell ref="D7:J7"/>
    <mergeCell ref="A4:C4"/>
    <mergeCell ref="D4:J4"/>
    <mergeCell ref="A1:C1"/>
    <mergeCell ref="A2:C2"/>
    <mergeCell ref="D2:J2"/>
    <mergeCell ref="A3:C3"/>
    <mergeCell ref="D3:J3"/>
  </mergeCells>
  <pageMargins left="0.7" right="0.7" top="0.75" bottom="0.75" header="0.3" footer="0.3"/>
  <pageSetup paperSize="9" scale="64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8C705E-A541-49CD-B9C4-CB462853D068}">
  <sheetPr>
    <pageSetUpPr fitToPage="1"/>
  </sheetPr>
  <dimension ref="A1:J47"/>
  <sheetViews>
    <sheetView workbookViewId="0">
      <selection activeCell="D6" sqref="D6:J6"/>
    </sheetView>
  </sheetViews>
  <sheetFormatPr defaultRowHeight="13.8"/>
  <cols>
    <col min="3" max="3" width="44.59765625" customWidth="1"/>
  </cols>
  <sheetData>
    <row r="1" spans="1:10" ht="18" thickBot="1">
      <c r="A1" s="137" t="s">
        <v>38</v>
      </c>
      <c r="B1" s="138"/>
      <c r="C1" s="139"/>
      <c r="D1" s="37" t="s">
        <v>111</v>
      </c>
      <c r="E1" s="38"/>
      <c r="F1" s="38"/>
      <c r="G1" s="38"/>
      <c r="H1" s="38"/>
      <c r="I1" s="38"/>
      <c r="J1" s="39"/>
    </row>
    <row r="2" spans="1:10" ht="17.399999999999999">
      <c r="A2" s="128" t="s">
        <v>7</v>
      </c>
      <c r="B2" s="129"/>
      <c r="C2" s="130"/>
      <c r="D2" s="146" t="s">
        <v>149</v>
      </c>
      <c r="E2" s="147"/>
      <c r="F2" s="147"/>
      <c r="G2" s="147"/>
      <c r="H2" s="147"/>
      <c r="I2" s="147"/>
      <c r="J2" s="148"/>
    </row>
    <row r="3" spans="1:10" ht="17.399999999999999">
      <c r="A3" s="128" t="s">
        <v>5</v>
      </c>
      <c r="B3" s="129"/>
      <c r="C3" s="130"/>
      <c r="D3" s="134" t="s">
        <v>261</v>
      </c>
      <c r="E3" s="135"/>
      <c r="F3" s="135"/>
      <c r="G3" s="135"/>
      <c r="H3" s="135"/>
      <c r="I3" s="135"/>
      <c r="J3" s="136"/>
    </row>
    <row r="4" spans="1:10" ht="17.399999999999999">
      <c r="A4" s="128" t="s">
        <v>6</v>
      </c>
      <c r="B4" s="129"/>
      <c r="C4" s="130"/>
      <c r="D4" s="134" t="s">
        <v>150</v>
      </c>
      <c r="E4" s="135"/>
      <c r="F4" s="135"/>
      <c r="G4" s="135"/>
      <c r="H4" s="135"/>
      <c r="I4" s="135"/>
      <c r="J4" s="136"/>
    </row>
    <row r="5" spans="1:10" ht="17.399999999999999">
      <c r="A5" s="128" t="s">
        <v>36</v>
      </c>
      <c r="B5" s="129"/>
      <c r="C5" s="130"/>
      <c r="D5" s="188">
        <v>45170</v>
      </c>
      <c r="E5" s="135"/>
      <c r="F5" s="135"/>
      <c r="G5" s="135"/>
      <c r="H5" s="135"/>
      <c r="I5" s="135"/>
      <c r="J5" s="136"/>
    </row>
    <row r="6" spans="1:10" ht="19.5" customHeight="1">
      <c r="A6" s="128" t="s">
        <v>8</v>
      </c>
      <c r="B6" s="129"/>
      <c r="C6" s="130"/>
      <c r="D6" s="134" t="s">
        <v>118</v>
      </c>
      <c r="E6" s="135"/>
      <c r="F6" s="135"/>
      <c r="G6" s="135"/>
      <c r="H6" s="135"/>
      <c r="I6" s="135"/>
      <c r="J6" s="136"/>
    </row>
    <row r="7" spans="1:10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0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0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0" ht="15.75" customHeight="1">
      <c r="A10" s="163"/>
      <c r="B10" s="164"/>
      <c r="C10" s="165"/>
      <c r="D10" s="95" t="s">
        <v>2</v>
      </c>
      <c r="E10" s="96" t="s">
        <v>3</v>
      </c>
      <c r="F10" s="49" t="s">
        <v>2</v>
      </c>
      <c r="G10" s="49" t="s">
        <v>3</v>
      </c>
      <c r="H10" s="95" t="s">
        <v>2</v>
      </c>
      <c r="I10" s="96" t="s">
        <v>3</v>
      </c>
      <c r="J10" s="191"/>
    </row>
    <row r="11" spans="1:10" ht="26.25" customHeight="1">
      <c r="A11" s="97"/>
      <c r="B11" s="173" t="s">
        <v>22</v>
      </c>
      <c r="C11" s="10" t="s">
        <v>151</v>
      </c>
      <c r="D11" s="9">
        <v>1</v>
      </c>
      <c r="E11" s="10">
        <v>16</v>
      </c>
      <c r="F11" s="40"/>
      <c r="G11" s="40"/>
      <c r="H11" s="9"/>
      <c r="I11" s="10"/>
      <c r="J11" s="25">
        <f>E11</f>
        <v>16</v>
      </c>
    </row>
    <row r="12" spans="1:10" ht="26.25" customHeight="1">
      <c r="A12" s="97"/>
      <c r="B12" s="173"/>
      <c r="C12" s="10" t="s">
        <v>167</v>
      </c>
      <c r="D12" s="9">
        <v>2</v>
      </c>
      <c r="E12" s="10">
        <v>32</v>
      </c>
      <c r="F12" s="40"/>
      <c r="G12" s="40"/>
      <c r="H12" s="9"/>
      <c r="I12" s="10"/>
      <c r="J12" s="25">
        <v>32</v>
      </c>
    </row>
    <row r="13" spans="1:10" ht="26.25" customHeight="1">
      <c r="A13" s="97"/>
      <c r="B13" s="173"/>
      <c r="C13" s="10" t="s">
        <v>152</v>
      </c>
      <c r="D13" s="9">
        <v>1</v>
      </c>
      <c r="E13" s="10">
        <v>16</v>
      </c>
      <c r="F13" s="40"/>
      <c r="G13" s="40"/>
      <c r="H13" s="9"/>
      <c r="I13" s="10"/>
      <c r="J13" s="25">
        <v>16</v>
      </c>
    </row>
    <row r="14" spans="1:10" ht="26.25" customHeight="1">
      <c r="A14" s="97"/>
      <c r="B14" s="173"/>
      <c r="C14" s="10" t="s">
        <v>153</v>
      </c>
      <c r="D14" s="9">
        <v>2</v>
      </c>
      <c r="E14" s="10">
        <v>32</v>
      </c>
      <c r="F14" s="40"/>
      <c r="G14" s="40"/>
      <c r="H14" s="9"/>
      <c r="I14" s="10"/>
      <c r="J14" s="25">
        <v>32</v>
      </c>
    </row>
    <row r="15" spans="1:10" ht="26.25" customHeight="1">
      <c r="A15" s="97"/>
      <c r="B15" s="173"/>
      <c r="C15" s="10" t="s">
        <v>154</v>
      </c>
      <c r="D15" s="9">
        <v>2</v>
      </c>
      <c r="E15" s="10">
        <v>32</v>
      </c>
      <c r="F15" s="40"/>
      <c r="G15" s="40"/>
      <c r="H15" s="9"/>
      <c r="I15" s="10"/>
      <c r="J15" s="25">
        <v>32</v>
      </c>
    </row>
    <row r="16" spans="1:10" ht="26.25" customHeight="1">
      <c r="A16" s="97"/>
      <c r="B16" s="174"/>
      <c r="C16" s="10" t="s">
        <v>155</v>
      </c>
      <c r="D16" s="9">
        <v>3</v>
      </c>
      <c r="E16" s="10">
        <v>48</v>
      </c>
      <c r="F16" s="40"/>
      <c r="G16" s="40"/>
      <c r="H16" s="9"/>
      <c r="I16" s="10"/>
      <c r="J16" s="25">
        <f>E16</f>
        <v>48</v>
      </c>
    </row>
    <row r="17" spans="1:10">
      <c r="A17" s="193" t="s">
        <v>229</v>
      </c>
      <c r="B17" s="196" t="s">
        <v>23</v>
      </c>
      <c r="C17" s="86" t="s">
        <v>156</v>
      </c>
      <c r="D17" s="87"/>
      <c r="E17" s="86"/>
      <c r="F17" s="88">
        <v>1</v>
      </c>
      <c r="G17" s="89">
        <v>18</v>
      </c>
      <c r="H17" s="87"/>
      <c r="I17" s="86"/>
      <c r="J17" s="89">
        <v>18</v>
      </c>
    </row>
    <row r="18" spans="1:10">
      <c r="A18" s="194"/>
      <c r="B18" s="197"/>
      <c r="C18" s="86" t="s">
        <v>175</v>
      </c>
      <c r="D18" s="87"/>
      <c r="E18" s="86"/>
      <c r="F18" s="88">
        <v>3</v>
      </c>
      <c r="G18" s="89">
        <v>54</v>
      </c>
      <c r="H18" s="87"/>
      <c r="I18" s="86"/>
      <c r="J18" s="89">
        <v>54</v>
      </c>
    </row>
    <row r="19" spans="1:10">
      <c r="A19" s="194"/>
      <c r="B19" s="197"/>
      <c r="C19" s="86" t="s">
        <v>157</v>
      </c>
      <c r="D19" s="87"/>
      <c r="E19" s="86"/>
      <c r="F19" s="88">
        <v>2</v>
      </c>
      <c r="G19" s="89">
        <v>36</v>
      </c>
      <c r="H19" s="87"/>
      <c r="I19" s="86"/>
      <c r="J19" s="89">
        <v>36</v>
      </c>
    </row>
    <row r="20" spans="1:10">
      <c r="A20" s="194"/>
      <c r="B20" s="197"/>
      <c r="C20" s="86" t="s">
        <v>158</v>
      </c>
      <c r="D20" s="87"/>
      <c r="E20" s="86"/>
      <c r="F20" s="88">
        <v>3</v>
      </c>
      <c r="G20" s="89">
        <v>54</v>
      </c>
      <c r="H20" s="87"/>
      <c r="I20" s="86"/>
      <c r="J20" s="89">
        <v>54</v>
      </c>
    </row>
    <row r="21" spans="1:10">
      <c r="A21" s="194"/>
      <c r="B21" s="197"/>
      <c r="C21" s="86" t="s">
        <v>159</v>
      </c>
      <c r="D21" s="87"/>
      <c r="E21" s="86"/>
      <c r="F21" s="88">
        <v>3</v>
      </c>
      <c r="G21" s="89">
        <v>54</v>
      </c>
      <c r="H21" s="87"/>
      <c r="I21" s="86"/>
      <c r="J21" s="89">
        <v>54</v>
      </c>
    </row>
    <row r="22" spans="1:10">
      <c r="A22" s="194"/>
      <c r="B22" s="197"/>
      <c r="C22" s="86" t="s">
        <v>160</v>
      </c>
      <c r="D22" s="87"/>
      <c r="E22" s="86"/>
      <c r="F22" s="88">
        <v>2</v>
      </c>
      <c r="G22" s="89">
        <v>36</v>
      </c>
      <c r="H22" s="87"/>
      <c r="I22" s="86"/>
      <c r="J22" s="89">
        <v>36</v>
      </c>
    </row>
    <row r="23" spans="1:10">
      <c r="A23" s="194"/>
      <c r="B23" s="197"/>
      <c r="C23" s="86" t="s">
        <v>72</v>
      </c>
      <c r="D23" s="87"/>
      <c r="E23" s="86"/>
      <c r="F23" s="88">
        <v>2</v>
      </c>
      <c r="G23" s="89">
        <v>36</v>
      </c>
      <c r="H23" s="87"/>
      <c r="I23" s="86"/>
      <c r="J23" s="89">
        <v>36</v>
      </c>
    </row>
    <row r="24" spans="1:10">
      <c r="A24" s="194"/>
      <c r="B24" s="197"/>
      <c r="C24" s="86" t="s">
        <v>161</v>
      </c>
      <c r="D24" s="87"/>
      <c r="E24" s="86"/>
      <c r="F24" s="88">
        <v>2</v>
      </c>
      <c r="G24" s="89">
        <v>36</v>
      </c>
      <c r="H24" s="87"/>
      <c r="I24" s="86"/>
      <c r="J24" s="89">
        <v>36</v>
      </c>
    </row>
    <row r="25" spans="1:10">
      <c r="A25" s="195"/>
      <c r="B25" s="197"/>
      <c r="C25" s="86" t="s">
        <v>162</v>
      </c>
      <c r="D25" s="87"/>
      <c r="E25" s="86"/>
      <c r="F25" s="88">
        <v>2</v>
      </c>
      <c r="G25" s="89">
        <v>36</v>
      </c>
      <c r="H25" s="87"/>
      <c r="I25" s="86"/>
      <c r="J25" s="89">
        <v>36</v>
      </c>
    </row>
    <row r="26" spans="1:10">
      <c r="A26" s="97"/>
      <c r="B26" s="197"/>
      <c r="C26" s="17" t="s">
        <v>163</v>
      </c>
      <c r="D26" s="6"/>
      <c r="E26" s="17"/>
      <c r="F26" s="41"/>
      <c r="G26" s="41"/>
      <c r="H26" s="6">
        <v>1</v>
      </c>
      <c r="I26" s="17">
        <v>31</v>
      </c>
      <c r="J26" s="26">
        <f t="shared" ref="J26:J38" si="0">E26+I26</f>
        <v>31</v>
      </c>
    </row>
    <row r="27" spans="1:10">
      <c r="A27" s="97"/>
      <c r="B27" s="197"/>
      <c r="C27" s="17" t="s">
        <v>65</v>
      </c>
      <c r="D27" s="6"/>
      <c r="E27" s="17"/>
      <c r="F27" s="41"/>
      <c r="G27" s="41"/>
      <c r="H27" s="6">
        <v>1</v>
      </c>
      <c r="I27" s="17">
        <v>31</v>
      </c>
      <c r="J27" s="26">
        <f t="shared" si="0"/>
        <v>31</v>
      </c>
    </row>
    <row r="28" spans="1:10">
      <c r="A28" s="97"/>
      <c r="B28" s="197"/>
      <c r="C28" s="17" t="s">
        <v>164</v>
      </c>
      <c r="D28" s="6"/>
      <c r="E28" s="17"/>
      <c r="F28" s="41"/>
      <c r="G28" s="41"/>
      <c r="H28" s="6">
        <v>1.25</v>
      </c>
      <c r="I28" s="17">
        <v>37.5</v>
      </c>
      <c r="J28" s="26">
        <f t="shared" si="0"/>
        <v>37.5</v>
      </c>
    </row>
    <row r="29" spans="1:10">
      <c r="A29" s="97"/>
      <c r="B29" s="197"/>
      <c r="C29" s="17" t="s">
        <v>165</v>
      </c>
      <c r="D29" s="6"/>
      <c r="E29" s="17"/>
      <c r="F29" s="41"/>
      <c r="G29" s="41"/>
      <c r="H29" s="6">
        <v>1.5</v>
      </c>
      <c r="I29" s="17">
        <v>46.5</v>
      </c>
      <c r="J29" s="26">
        <f t="shared" si="0"/>
        <v>46.5</v>
      </c>
    </row>
    <row r="30" spans="1:10">
      <c r="A30" s="97"/>
      <c r="B30" s="197"/>
      <c r="C30" s="17" t="s">
        <v>166</v>
      </c>
      <c r="D30" s="6"/>
      <c r="E30" s="17"/>
      <c r="F30" s="41"/>
      <c r="G30" s="41"/>
      <c r="H30" s="6">
        <v>1</v>
      </c>
      <c r="I30" s="17">
        <v>31</v>
      </c>
      <c r="J30" s="26">
        <f t="shared" si="0"/>
        <v>31</v>
      </c>
    </row>
    <row r="31" spans="1:10">
      <c r="A31" s="97"/>
      <c r="B31" s="197"/>
      <c r="C31" s="17" t="s">
        <v>168</v>
      </c>
      <c r="D31" s="6"/>
      <c r="E31" s="17"/>
      <c r="F31" s="41"/>
      <c r="G31" s="41"/>
      <c r="H31" s="6">
        <v>5.5</v>
      </c>
      <c r="I31" s="17">
        <v>170.5</v>
      </c>
      <c r="J31" s="26">
        <v>170.5</v>
      </c>
    </row>
    <row r="32" spans="1:10">
      <c r="A32" s="97"/>
      <c r="B32" s="197"/>
      <c r="C32" s="17" t="s">
        <v>169</v>
      </c>
      <c r="D32" s="6"/>
      <c r="E32" s="17"/>
      <c r="F32" s="41"/>
      <c r="G32" s="41"/>
      <c r="H32" s="6">
        <v>2.5</v>
      </c>
      <c r="I32" s="17">
        <v>77.5</v>
      </c>
      <c r="J32" s="26">
        <v>77.5</v>
      </c>
    </row>
    <row r="33" spans="1:10">
      <c r="A33" s="97"/>
      <c r="B33" s="197"/>
      <c r="C33" s="17"/>
      <c r="D33" s="6"/>
      <c r="E33" s="17"/>
      <c r="F33" s="41"/>
      <c r="G33" s="41"/>
      <c r="H33" s="6"/>
      <c r="I33" s="17"/>
      <c r="J33" s="26">
        <f t="shared" si="0"/>
        <v>0</v>
      </c>
    </row>
    <row r="34" spans="1:10">
      <c r="A34" s="97"/>
      <c r="B34" s="197"/>
      <c r="C34" s="17"/>
      <c r="D34" s="6"/>
      <c r="E34" s="17"/>
      <c r="F34" s="41"/>
      <c r="G34" s="41"/>
      <c r="H34" s="6"/>
      <c r="I34" s="17"/>
      <c r="J34" s="26">
        <f t="shared" si="0"/>
        <v>0</v>
      </c>
    </row>
    <row r="35" spans="1:10">
      <c r="A35" s="97"/>
      <c r="B35" s="197"/>
      <c r="C35" s="17"/>
      <c r="D35" s="6"/>
      <c r="E35" s="17"/>
      <c r="F35" s="41"/>
      <c r="G35" s="41"/>
      <c r="H35" s="6"/>
      <c r="I35" s="17"/>
      <c r="J35" s="26">
        <f t="shared" si="0"/>
        <v>0</v>
      </c>
    </row>
    <row r="36" spans="1:10">
      <c r="A36" s="97"/>
      <c r="B36" s="197"/>
      <c r="C36" s="17"/>
      <c r="D36" s="6"/>
      <c r="E36" s="17"/>
      <c r="F36" s="41"/>
      <c r="G36" s="41"/>
      <c r="H36" s="6"/>
      <c r="I36" s="17"/>
      <c r="J36" s="26">
        <f t="shared" si="0"/>
        <v>0</v>
      </c>
    </row>
    <row r="37" spans="1:10">
      <c r="A37" s="97"/>
      <c r="B37" s="197"/>
      <c r="C37" s="17"/>
      <c r="D37" s="6"/>
      <c r="E37" s="17"/>
      <c r="F37" s="41"/>
      <c r="G37" s="41"/>
      <c r="H37" s="6"/>
      <c r="I37" s="17"/>
      <c r="J37" s="26">
        <f t="shared" si="0"/>
        <v>0</v>
      </c>
    </row>
    <row r="38" spans="1:10">
      <c r="A38" s="97"/>
      <c r="B38" s="197"/>
      <c r="C38" s="17"/>
      <c r="D38" s="6"/>
      <c r="E38" s="17"/>
      <c r="F38" s="41"/>
      <c r="G38" s="41"/>
      <c r="H38" s="6"/>
      <c r="I38" s="17"/>
      <c r="J38" s="26">
        <f t="shared" si="0"/>
        <v>0</v>
      </c>
    </row>
    <row r="39" spans="1:10">
      <c r="A39" s="97"/>
      <c r="B39" s="198"/>
      <c r="C39" s="19" t="s">
        <v>4</v>
      </c>
      <c r="D39" s="6"/>
      <c r="E39" s="17"/>
      <c r="F39" s="41"/>
      <c r="G39" s="41">
        <v>35</v>
      </c>
      <c r="H39" s="6"/>
      <c r="I39" s="17"/>
      <c r="J39" s="26">
        <v>35</v>
      </c>
    </row>
    <row r="40" spans="1:10" ht="18" thickBot="1">
      <c r="A40" s="158" t="s">
        <v>24</v>
      </c>
      <c r="B40" s="159"/>
      <c r="C40" s="160"/>
      <c r="D40" s="15">
        <f>SUM(D11:D38)</f>
        <v>11</v>
      </c>
      <c r="E40" s="12">
        <f>SUM(E11:E38)</f>
        <v>176</v>
      </c>
      <c r="F40" s="42">
        <v>20</v>
      </c>
      <c r="G40" s="42">
        <v>360</v>
      </c>
      <c r="H40" s="15">
        <f>SUM(H11:H38)</f>
        <v>13.75</v>
      </c>
      <c r="I40" s="12">
        <f>SUM(I11:I38)</f>
        <v>425</v>
      </c>
      <c r="J40" s="32">
        <v>996</v>
      </c>
    </row>
    <row r="41" spans="1:10" ht="18.600000000000001" thickTop="1" thickBot="1">
      <c r="A41" s="177" t="s">
        <v>9</v>
      </c>
      <c r="B41" s="178"/>
      <c r="C41" s="179"/>
      <c r="D41" s="13">
        <f>D40</f>
        <v>11</v>
      </c>
      <c r="E41" s="14">
        <f>(E39+E40)</f>
        <v>176</v>
      </c>
      <c r="F41" s="43">
        <f>F40</f>
        <v>20</v>
      </c>
      <c r="G41" s="43">
        <v>395</v>
      </c>
      <c r="H41" s="13">
        <f>H40</f>
        <v>13.75</v>
      </c>
      <c r="I41" s="14">
        <f>I40</f>
        <v>425</v>
      </c>
      <c r="J41" s="33"/>
    </row>
    <row r="42" spans="1:10">
      <c r="J42" s="93"/>
    </row>
    <row r="46" spans="1:10">
      <c r="A46" s="176" t="s">
        <v>44</v>
      </c>
      <c r="B46" s="176"/>
      <c r="C46" s="1" t="s">
        <v>45</v>
      </c>
    </row>
    <row r="47" spans="1:10">
      <c r="C47" s="44"/>
    </row>
  </sheetData>
  <mergeCells count="28">
    <mergeCell ref="A4:C4"/>
    <mergeCell ref="D4:J4"/>
    <mergeCell ref="A1:C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C8"/>
    <mergeCell ref="D8:E8"/>
    <mergeCell ref="F8:G8"/>
    <mergeCell ref="H8:I8"/>
    <mergeCell ref="A9:C10"/>
    <mergeCell ref="D9:E9"/>
    <mergeCell ref="F9:G9"/>
    <mergeCell ref="H9:I9"/>
    <mergeCell ref="A46:B46"/>
    <mergeCell ref="J9:J10"/>
    <mergeCell ref="B11:B16"/>
    <mergeCell ref="A17:A25"/>
    <mergeCell ref="B17:B39"/>
    <mergeCell ref="A40:C40"/>
    <mergeCell ref="A41:C41"/>
  </mergeCells>
  <pageMargins left="0.7" right="0.7" top="0.75" bottom="0.75" header="0.3" footer="0.3"/>
  <pageSetup paperSize="8" scale="91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J47"/>
  <sheetViews>
    <sheetView workbookViewId="0">
      <selection activeCell="J42" sqref="J42"/>
    </sheetView>
  </sheetViews>
  <sheetFormatPr defaultRowHeight="13.8"/>
  <cols>
    <col min="3" max="3" width="44.59765625" customWidth="1"/>
  </cols>
  <sheetData>
    <row r="1" spans="1:10" ht="18" thickBot="1">
      <c r="A1" s="137" t="s">
        <v>38</v>
      </c>
      <c r="B1" s="138"/>
      <c r="C1" s="139"/>
      <c r="D1" s="37" t="s">
        <v>111</v>
      </c>
      <c r="E1" s="38"/>
      <c r="F1" s="38"/>
      <c r="G1" s="38"/>
      <c r="H1" s="38"/>
      <c r="I1" s="38"/>
      <c r="J1" s="39"/>
    </row>
    <row r="2" spans="1:10" ht="17.399999999999999">
      <c r="A2" s="128" t="s">
        <v>7</v>
      </c>
      <c r="B2" s="129"/>
      <c r="C2" s="130"/>
      <c r="D2" s="146" t="s">
        <v>149</v>
      </c>
      <c r="E2" s="147"/>
      <c r="F2" s="147"/>
      <c r="G2" s="147"/>
      <c r="H2" s="147"/>
      <c r="I2" s="147"/>
      <c r="J2" s="148"/>
    </row>
    <row r="3" spans="1:10" ht="17.399999999999999">
      <c r="A3" s="128" t="s">
        <v>5</v>
      </c>
      <c r="B3" s="129"/>
      <c r="C3" s="130"/>
      <c r="D3" s="134" t="s">
        <v>259</v>
      </c>
      <c r="E3" s="135"/>
      <c r="F3" s="135"/>
      <c r="G3" s="135"/>
      <c r="H3" s="135"/>
      <c r="I3" s="135"/>
      <c r="J3" s="136"/>
    </row>
    <row r="4" spans="1:10" ht="17.399999999999999">
      <c r="A4" s="128" t="s">
        <v>6</v>
      </c>
      <c r="B4" s="129"/>
      <c r="C4" s="130"/>
      <c r="D4" s="134" t="s">
        <v>150</v>
      </c>
      <c r="E4" s="135"/>
      <c r="F4" s="135"/>
      <c r="G4" s="135"/>
      <c r="H4" s="135"/>
      <c r="I4" s="135"/>
      <c r="J4" s="136"/>
    </row>
    <row r="5" spans="1:10" ht="17.399999999999999">
      <c r="A5" s="128" t="s">
        <v>36</v>
      </c>
      <c r="B5" s="129"/>
      <c r="C5" s="130"/>
      <c r="D5" s="188">
        <v>45170</v>
      </c>
      <c r="E5" s="135"/>
      <c r="F5" s="135"/>
      <c r="G5" s="135"/>
      <c r="H5" s="135"/>
      <c r="I5" s="135"/>
      <c r="J5" s="136"/>
    </row>
    <row r="6" spans="1:10" ht="19.5" customHeight="1">
      <c r="A6" s="128" t="s">
        <v>8</v>
      </c>
      <c r="B6" s="129"/>
      <c r="C6" s="130"/>
      <c r="D6" s="134" t="s">
        <v>16</v>
      </c>
      <c r="E6" s="135"/>
      <c r="F6" s="135"/>
      <c r="G6" s="135"/>
      <c r="H6" s="135"/>
      <c r="I6" s="135"/>
      <c r="J6" s="136"/>
    </row>
    <row r="7" spans="1:10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0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0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0" ht="15.75" customHeight="1">
      <c r="A10" s="163"/>
      <c r="B10" s="164"/>
      <c r="C10" s="165"/>
      <c r="D10" s="83" t="s">
        <v>2</v>
      </c>
      <c r="E10" s="84" t="s">
        <v>3</v>
      </c>
      <c r="F10" s="49" t="s">
        <v>2</v>
      </c>
      <c r="G10" s="49" t="s">
        <v>3</v>
      </c>
      <c r="H10" s="83" t="s">
        <v>2</v>
      </c>
      <c r="I10" s="84" t="s">
        <v>3</v>
      </c>
      <c r="J10" s="191"/>
    </row>
    <row r="11" spans="1:10" ht="26.25" customHeight="1">
      <c r="A11" s="85"/>
      <c r="B11" s="173" t="s">
        <v>22</v>
      </c>
      <c r="C11" s="10" t="s">
        <v>151</v>
      </c>
      <c r="D11" s="9">
        <v>1</v>
      </c>
      <c r="E11" s="10">
        <v>16</v>
      </c>
      <c r="F11" s="98"/>
      <c r="G11" s="98"/>
      <c r="H11" s="9"/>
      <c r="I11" s="10"/>
      <c r="J11" s="25">
        <f>E11</f>
        <v>16</v>
      </c>
    </row>
    <row r="12" spans="1:10" ht="26.25" customHeight="1">
      <c r="A12" s="85"/>
      <c r="B12" s="173"/>
      <c r="C12" s="10" t="s">
        <v>167</v>
      </c>
      <c r="D12" s="9">
        <v>2</v>
      </c>
      <c r="E12" s="10">
        <v>32</v>
      </c>
      <c r="F12" s="98"/>
      <c r="G12" s="98"/>
      <c r="H12" s="9"/>
      <c r="I12" s="10"/>
      <c r="J12" s="25">
        <v>32</v>
      </c>
    </row>
    <row r="13" spans="1:10" ht="26.25" customHeight="1">
      <c r="A13" s="85"/>
      <c r="B13" s="173"/>
      <c r="C13" s="10" t="s">
        <v>152</v>
      </c>
      <c r="D13" s="9">
        <v>1</v>
      </c>
      <c r="E13" s="10">
        <v>16</v>
      </c>
      <c r="F13" s="98"/>
      <c r="G13" s="98"/>
      <c r="H13" s="9"/>
      <c r="I13" s="10"/>
      <c r="J13" s="25">
        <v>16</v>
      </c>
    </row>
    <row r="14" spans="1:10" ht="26.25" customHeight="1">
      <c r="A14" s="85"/>
      <c r="B14" s="173"/>
      <c r="C14" s="10" t="s">
        <v>153</v>
      </c>
      <c r="D14" s="9">
        <v>2</v>
      </c>
      <c r="E14" s="10">
        <v>32</v>
      </c>
      <c r="F14" s="98"/>
      <c r="G14" s="98"/>
      <c r="H14" s="9"/>
      <c r="I14" s="10"/>
      <c r="J14" s="25">
        <v>32</v>
      </c>
    </row>
    <row r="15" spans="1:10" ht="26.25" customHeight="1">
      <c r="A15" s="85"/>
      <c r="B15" s="173"/>
      <c r="C15" s="10" t="s">
        <v>154</v>
      </c>
      <c r="D15" s="9">
        <v>2</v>
      </c>
      <c r="E15" s="10">
        <v>32</v>
      </c>
      <c r="F15" s="98"/>
      <c r="G15" s="98"/>
      <c r="H15" s="9"/>
      <c r="I15" s="10"/>
      <c r="J15" s="25">
        <v>32</v>
      </c>
    </row>
    <row r="16" spans="1:10" ht="26.25" customHeight="1">
      <c r="A16" s="85"/>
      <c r="B16" s="174"/>
      <c r="C16" s="10" t="s">
        <v>155</v>
      </c>
      <c r="D16" s="9">
        <v>3</v>
      </c>
      <c r="E16" s="10">
        <v>48</v>
      </c>
      <c r="F16" s="98"/>
      <c r="G16" s="98"/>
      <c r="H16" s="9"/>
      <c r="I16" s="10"/>
      <c r="J16" s="25">
        <f>E16</f>
        <v>48</v>
      </c>
    </row>
    <row r="17" spans="1:10">
      <c r="A17" s="193" t="s">
        <v>229</v>
      </c>
      <c r="B17" s="196" t="s">
        <v>23</v>
      </c>
      <c r="C17" s="86" t="s">
        <v>156</v>
      </c>
      <c r="D17" s="87"/>
      <c r="E17" s="86"/>
      <c r="F17" s="99">
        <v>0.5</v>
      </c>
      <c r="G17" s="99">
        <v>9</v>
      </c>
      <c r="H17" s="87"/>
      <c r="I17" s="86"/>
      <c r="J17" s="89">
        <v>9</v>
      </c>
    </row>
    <row r="18" spans="1:10">
      <c r="A18" s="194"/>
      <c r="B18" s="197"/>
      <c r="C18" s="86" t="s">
        <v>175</v>
      </c>
      <c r="D18" s="87"/>
      <c r="E18" s="86"/>
      <c r="F18" s="99">
        <v>1.5</v>
      </c>
      <c r="G18" s="99">
        <v>24</v>
      </c>
      <c r="H18" s="87"/>
      <c r="I18" s="86"/>
      <c r="J18" s="89">
        <v>24</v>
      </c>
    </row>
    <row r="19" spans="1:10">
      <c r="A19" s="194"/>
      <c r="B19" s="197"/>
      <c r="C19" s="86" t="s">
        <v>157</v>
      </c>
      <c r="D19" s="87"/>
      <c r="E19" s="86"/>
      <c r="F19" s="99">
        <v>1.5</v>
      </c>
      <c r="G19" s="99">
        <v>24</v>
      </c>
      <c r="H19" s="87"/>
      <c r="I19" s="86"/>
      <c r="J19" s="89">
        <v>24</v>
      </c>
    </row>
    <row r="20" spans="1:10">
      <c r="A20" s="194"/>
      <c r="B20" s="197"/>
      <c r="C20" s="86" t="s">
        <v>158</v>
      </c>
      <c r="D20" s="87"/>
      <c r="E20" s="86"/>
      <c r="F20" s="99">
        <v>1</v>
      </c>
      <c r="G20" s="99">
        <v>16</v>
      </c>
      <c r="H20" s="87"/>
      <c r="I20" s="86"/>
      <c r="J20" s="89">
        <v>16</v>
      </c>
    </row>
    <row r="21" spans="1:10">
      <c r="A21" s="194"/>
      <c r="B21" s="197"/>
      <c r="C21" s="86" t="s">
        <v>159</v>
      </c>
      <c r="D21" s="87"/>
      <c r="E21" s="86"/>
      <c r="F21" s="99">
        <v>1.5</v>
      </c>
      <c r="G21" s="99">
        <v>24</v>
      </c>
      <c r="H21" s="87"/>
      <c r="I21" s="86"/>
      <c r="J21" s="89">
        <v>24</v>
      </c>
    </row>
    <row r="22" spans="1:10">
      <c r="A22" s="194"/>
      <c r="B22" s="197"/>
      <c r="C22" s="86" t="s">
        <v>160</v>
      </c>
      <c r="D22" s="87"/>
      <c r="E22" s="86"/>
      <c r="F22" s="99">
        <v>1</v>
      </c>
      <c r="G22" s="99">
        <v>16</v>
      </c>
      <c r="H22" s="87"/>
      <c r="I22" s="86"/>
      <c r="J22" s="89">
        <v>16</v>
      </c>
    </row>
    <row r="23" spans="1:10">
      <c r="A23" s="194"/>
      <c r="B23" s="197"/>
      <c r="C23" s="86" t="s">
        <v>72</v>
      </c>
      <c r="D23" s="87"/>
      <c r="E23" s="86"/>
      <c r="F23" s="99">
        <v>1</v>
      </c>
      <c r="G23" s="99">
        <v>16</v>
      </c>
      <c r="H23" s="87"/>
      <c r="I23" s="86"/>
      <c r="J23" s="89">
        <v>16</v>
      </c>
    </row>
    <row r="24" spans="1:10">
      <c r="A24" s="194"/>
      <c r="B24" s="197"/>
      <c r="C24" s="86" t="s">
        <v>161</v>
      </c>
      <c r="D24" s="87"/>
      <c r="E24" s="86"/>
      <c r="F24" s="99">
        <v>0.5</v>
      </c>
      <c r="G24" s="99">
        <v>8</v>
      </c>
      <c r="H24" s="87"/>
      <c r="I24" s="86"/>
      <c r="J24" s="89">
        <v>8</v>
      </c>
    </row>
    <row r="25" spans="1:10">
      <c r="A25" s="195"/>
      <c r="B25" s="197"/>
      <c r="C25" s="86" t="s">
        <v>162</v>
      </c>
      <c r="D25" s="87"/>
      <c r="E25" s="86"/>
      <c r="F25" s="99">
        <v>0.5</v>
      </c>
      <c r="G25" s="99">
        <v>8</v>
      </c>
      <c r="H25" s="87"/>
      <c r="I25" s="86"/>
      <c r="J25" s="89">
        <v>8</v>
      </c>
    </row>
    <row r="26" spans="1:10">
      <c r="A26" s="85"/>
      <c r="B26" s="197"/>
      <c r="C26" s="17" t="s">
        <v>163</v>
      </c>
      <c r="D26" s="6"/>
      <c r="E26" s="17"/>
      <c r="F26" s="100"/>
      <c r="G26" s="100"/>
      <c r="H26" s="6">
        <v>1</v>
      </c>
      <c r="I26" s="17">
        <v>31</v>
      </c>
      <c r="J26" s="26">
        <f t="shared" ref="J26:J38" si="0">E26+I26</f>
        <v>31</v>
      </c>
    </row>
    <row r="27" spans="1:10">
      <c r="A27" s="85"/>
      <c r="B27" s="197"/>
      <c r="C27" s="17" t="s">
        <v>65</v>
      </c>
      <c r="D27" s="6"/>
      <c r="E27" s="17"/>
      <c r="F27" s="100"/>
      <c r="G27" s="100"/>
      <c r="H27" s="6">
        <v>1</v>
      </c>
      <c r="I27" s="17">
        <v>31</v>
      </c>
      <c r="J27" s="26">
        <f t="shared" si="0"/>
        <v>31</v>
      </c>
    </row>
    <row r="28" spans="1:10">
      <c r="A28" s="85"/>
      <c r="B28" s="197"/>
      <c r="C28" s="17" t="s">
        <v>164</v>
      </c>
      <c r="D28" s="6"/>
      <c r="E28" s="17"/>
      <c r="F28" s="100"/>
      <c r="G28" s="100"/>
      <c r="H28" s="6">
        <v>1</v>
      </c>
      <c r="I28" s="17">
        <v>31</v>
      </c>
      <c r="J28" s="26">
        <f t="shared" si="0"/>
        <v>31</v>
      </c>
    </row>
    <row r="29" spans="1:10">
      <c r="A29" s="85"/>
      <c r="B29" s="197"/>
      <c r="C29" s="17" t="s">
        <v>165</v>
      </c>
      <c r="D29" s="6"/>
      <c r="E29" s="17"/>
      <c r="F29" s="100"/>
      <c r="G29" s="100"/>
      <c r="H29" s="6">
        <v>1.5</v>
      </c>
      <c r="I29" s="17">
        <v>46.5</v>
      </c>
      <c r="J29" s="26">
        <f t="shared" si="0"/>
        <v>46.5</v>
      </c>
    </row>
    <row r="30" spans="1:10">
      <c r="A30" s="85"/>
      <c r="B30" s="197"/>
      <c r="C30" s="17" t="s">
        <v>166</v>
      </c>
      <c r="D30" s="6"/>
      <c r="E30" s="17"/>
      <c r="F30" s="100"/>
      <c r="G30" s="100"/>
      <c r="H30" s="6">
        <v>0.5</v>
      </c>
      <c r="I30" s="17">
        <v>15.5</v>
      </c>
      <c r="J30" s="26">
        <v>15.5</v>
      </c>
    </row>
    <row r="31" spans="1:10">
      <c r="A31" s="85"/>
      <c r="B31" s="197"/>
      <c r="C31" s="17" t="s">
        <v>168</v>
      </c>
      <c r="D31" s="6"/>
      <c r="E31" s="17"/>
      <c r="F31" s="100"/>
      <c r="G31" s="100"/>
      <c r="H31" s="6">
        <v>7</v>
      </c>
      <c r="I31" s="17">
        <v>217</v>
      </c>
      <c r="J31" s="26">
        <v>217</v>
      </c>
    </row>
    <row r="32" spans="1:10">
      <c r="A32" s="85"/>
      <c r="B32" s="197"/>
      <c r="C32" s="17" t="s">
        <v>169</v>
      </c>
      <c r="D32" s="6"/>
      <c r="E32" s="17"/>
      <c r="F32" s="100"/>
      <c r="G32" s="100"/>
      <c r="H32" s="6">
        <v>3</v>
      </c>
      <c r="I32" s="17">
        <v>93</v>
      </c>
      <c r="J32" s="26">
        <v>93</v>
      </c>
    </row>
    <row r="33" spans="1:10">
      <c r="A33" s="85"/>
      <c r="B33" s="197"/>
      <c r="C33" s="17"/>
      <c r="D33" s="6"/>
      <c r="E33" s="17"/>
      <c r="F33" s="100"/>
      <c r="G33" s="100"/>
      <c r="H33" s="6"/>
      <c r="I33" s="17"/>
      <c r="J33" s="26">
        <f t="shared" si="0"/>
        <v>0</v>
      </c>
    </row>
    <row r="34" spans="1:10">
      <c r="A34" s="85"/>
      <c r="B34" s="197"/>
      <c r="C34" s="17"/>
      <c r="D34" s="6"/>
      <c r="E34" s="17"/>
      <c r="F34" s="100"/>
      <c r="G34" s="100"/>
      <c r="H34" s="6"/>
      <c r="I34" s="17"/>
      <c r="J34" s="26">
        <f t="shared" si="0"/>
        <v>0</v>
      </c>
    </row>
    <row r="35" spans="1:10">
      <c r="A35" s="85"/>
      <c r="B35" s="197"/>
      <c r="C35" s="17"/>
      <c r="D35" s="6"/>
      <c r="E35" s="17"/>
      <c r="F35" s="100"/>
      <c r="G35" s="100"/>
      <c r="H35" s="6"/>
      <c r="I35" s="17"/>
      <c r="J35" s="26">
        <f t="shared" si="0"/>
        <v>0</v>
      </c>
    </row>
    <row r="36" spans="1:10">
      <c r="A36" s="85"/>
      <c r="B36" s="197"/>
      <c r="C36" s="17"/>
      <c r="D36" s="6"/>
      <c r="E36" s="17"/>
      <c r="F36" s="100"/>
      <c r="G36" s="100"/>
      <c r="H36" s="6"/>
      <c r="I36" s="17"/>
      <c r="J36" s="26">
        <f t="shared" si="0"/>
        <v>0</v>
      </c>
    </row>
    <row r="37" spans="1:10">
      <c r="A37" s="85"/>
      <c r="B37" s="197"/>
      <c r="C37" s="17"/>
      <c r="D37" s="6"/>
      <c r="E37" s="17"/>
      <c r="F37" s="100"/>
      <c r="G37" s="100"/>
      <c r="H37" s="6"/>
      <c r="I37" s="17"/>
      <c r="J37" s="26">
        <f t="shared" si="0"/>
        <v>0</v>
      </c>
    </row>
    <row r="38" spans="1:10">
      <c r="A38" s="85"/>
      <c r="B38" s="197"/>
      <c r="C38" s="17"/>
      <c r="D38" s="6"/>
      <c r="E38" s="17"/>
      <c r="F38" s="100"/>
      <c r="G38" s="100"/>
      <c r="H38" s="6"/>
      <c r="I38" s="17"/>
      <c r="J38" s="26">
        <f t="shared" si="0"/>
        <v>0</v>
      </c>
    </row>
    <row r="39" spans="1:10">
      <c r="A39" s="85"/>
      <c r="B39" s="198"/>
      <c r="C39" s="19" t="s">
        <v>4</v>
      </c>
      <c r="D39" s="6"/>
      <c r="E39" s="17"/>
      <c r="F39" s="100"/>
      <c r="G39" s="100">
        <v>35</v>
      </c>
      <c r="H39" s="6"/>
      <c r="I39" s="17"/>
      <c r="J39" s="26">
        <v>35</v>
      </c>
    </row>
    <row r="40" spans="1:10" ht="18" thickBot="1">
      <c r="A40" s="158" t="s">
        <v>24</v>
      </c>
      <c r="B40" s="159"/>
      <c r="C40" s="160"/>
      <c r="D40" s="15">
        <f>SUM(D11:D38)</f>
        <v>11</v>
      </c>
      <c r="E40" s="12">
        <f>SUM(E11:E38)</f>
        <v>176</v>
      </c>
      <c r="F40" s="101">
        <f>SUM(F17:F38)</f>
        <v>9</v>
      </c>
      <c r="G40" s="101">
        <v>144</v>
      </c>
      <c r="H40" s="15">
        <f>SUM(H11:H38)</f>
        <v>15</v>
      </c>
      <c r="I40" s="12">
        <f>SUM(I11:I38)</f>
        <v>465</v>
      </c>
      <c r="J40" s="32">
        <v>821</v>
      </c>
    </row>
    <row r="41" spans="1:10" ht="18.600000000000001" thickTop="1" thickBot="1">
      <c r="A41" s="177" t="s">
        <v>9</v>
      </c>
      <c r="B41" s="178"/>
      <c r="C41" s="179"/>
      <c r="D41" s="13">
        <f>D40</f>
        <v>11</v>
      </c>
      <c r="E41" s="14">
        <f>(E39+E40)</f>
        <v>176</v>
      </c>
      <c r="F41" s="102">
        <f>F40</f>
        <v>9</v>
      </c>
      <c r="G41" s="102">
        <v>144</v>
      </c>
      <c r="H41" s="13">
        <f>H40</f>
        <v>15</v>
      </c>
      <c r="I41" s="14">
        <f>I40</f>
        <v>465</v>
      </c>
      <c r="J41" s="33">
        <v>820</v>
      </c>
    </row>
    <row r="42" spans="1:10">
      <c r="J42" s="93"/>
    </row>
    <row r="46" spans="1:10">
      <c r="A46" s="176" t="s">
        <v>44</v>
      </c>
      <c r="B46" s="176"/>
      <c r="C46" s="1" t="s">
        <v>45</v>
      </c>
    </row>
    <row r="47" spans="1:10">
      <c r="C47" s="44"/>
    </row>
  </sheetData>
  <mergeCells count="28">
    <mergeCell ref="A4:C4"/>
    <mergeCell ref="D4:J4"/>
    <mergeCell ref="A1:C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C8"/>
    <mergeCell ref="D8:E8"/>
    <mergeCell ref="F8:G8"/>
    <mergeCell ref="H8:I8"/>
    <mergeCell ref="A9:C10"/>
    <mergeCell ref="D9:E9"/>
    <mergeCell ref="F9:G9"/>
    <mergeCell ref="H9:I9"/>
    <mergeCell ref="A46:B46"/>
    <mergeCell ref="J9:J10"/>
    <mergeCell ref="B11:B16"/>
    <mergeCell ref="A17:A25"/>
    <mergeCell ref="B17:B39"/>
    <mergeCell ref="A40:C40"/>
    <mergeCell ref="A41:C41"/>
  </mergeCells>
  <pageMargins left="0.7" right="0.7" top="0.75" bottom="0.75" header="0.3" footer="0.3"/>
  <pageSetup paperSize="8" scale="91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J47"/>
  <sheetViews>
    <sheetView workbookViewId="0">
      <selection activeCell="J42" sqref="J42"/>
    </sheetView>
  </sheetViews>
  <sheetFormatPr defaultRowHeight="13.8"/>
  <cols>
    <col min="3" max="3" width="44.59765625" customWidth="1"/>
  </cols>
  <sheetData>
    <row r="1" spans="1:10" ht="18" thickBot="1">
      <c r="A1" s="137" t="s">
        <v>38</v>
      </c>
      <c r="B1" s="138"/>
      <c r="C1" s="139"/>
      <c r="D1" s="37" t="s">
        <v>111</v>
      </c>
      <c r="E1" s="38"/>
      <c r="F1" s="38"/>
      <c r="G1" s="38"/>
      <c r="H1" s="38"/>
      <c r="I1" s="38"/>
      <c r="J1" s="39"/>
    </row>
    <row r="2" spans="1:10" ht="17.399999999999999">
      <c r="A2" s="128" t="s">
        <v>7</v>
      </c>
      <c r="B2" s="129"/>
      <c r="C2" s="130"/>
      <c r="D2" s="146" t="s">
        <v>149</v>
      </c>
      <c r="E2" s="147"/>
      <c r="F2" s="147"/>
      <c r="G2" s="147"/>
      <c r="H2" s="147"/>
      <c r="I2" s="147"/>
      <c r="J2" s="148"/>
    </row>
    <row r="3" spans="1:10" ht="17.399999999999999">
      <c r="A3" s="128" t="s">
        <v>5</v>
      </c>
      <c r="B3" s="129"/>
      <c r="C3" s="130"/>
      <c r="D3" s="134" t="s">
        <v>235</v>
      </c>
      <c r="E3" s="135"/>
      <c r="F3" s="135"/>
      <c r="G3" s="135"/>
      <c r="H3" s="135"/>
      <c r="I3" s="135"/>
      <c r="J3" s="136"/>
    </row>
    <row r="4" spans="1:10" ht="17.399999999999999">
      <c r="A4" s="128" t="s">
        <v>6</v>
      </c>
      <c r="B4" s="129"/>
      <c r="C4" s="130"/>
      <c r="D4" s="134" t="s">
        <v>236</v>
      </c>
      <c r="E4" s="135"/>
      <c r="F4" s="135"/>
      <c r="G4" s="135"/>
      <c r="H4" s="135"/>
      <c r="I4" s="135"/>
      <c r="J4" s="136"/>
    </row>
    <row r="5" spans="1:10" ht="17.399999999999999">
      <c r="A5" s="128" t="s">
        <v>36</v>
      </c>
      <c r="B5" s="129"/>
      <c r="C5" s="130"/>
      <c r="D5" s="188">
        <v>45901</v>
      </c>
      <c r="E5" s="135"/>
      <c r="F5" s="135"/>
      <c r="G5" s="135"/>
      <c r="H5" s="135"/>
      <c r="I5" s="135"/>
      <c r="J5" s="136"/>
    </row>
    <row r="6" spans="1:10" ht="19.5" customHeight="1">
      <c r="A6" s="128" t="s">
        <v>8</v>
      </c>
      <c r="B6" s="129"/>
      <c r="C6" s="130"/>
      <c r="D6" s="134" t="s">
        <v>16</v>
      </c>
      <c r="E6" s="135"/>
      <c r="F6" s="135"/>
      <c r="G6" s="135"/>
      <c r="H6" s="135"/>
      <c r="I6" s="135"/>
      <c r="J6" s="136"/>
    </row>
    <row r="7" spans="1:10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0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0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0" ht="15.75" customHeight="1">
      <c r="A10" s="163"/>
      <c r="B10" s="164"/>
      <c r="C10" s="165"/>
      <c r="D10" s="47" t="s">
        <v>2</v>
      </c>
      <c r="E10" s="48" t="s">
        <v>3</v>
      </c>
      <c r="F10" s="49" t="s">
        <v>2</v>
      </c>
      <c r="G10" s="49" t="s">
        <v>3</v>
      </c>
      <c r="H10" s="47" t="s">
        <v>2</v>
      </c>
      <c r="I10" s="48" t="s">
        <v>3</v>
      </c>
      <c r="J10" s="191"/>
    </row>
    <row r="11" spans="1:10" ht="26.25" customHeight="1">
      <c r="A11" s="85"/>
      <c r="B11" s="173" t="s">
        <v>22</v>
      </c>
      <c r="C11" s="10" t="s">
        <v>151</v>
      </c>
      <c r="D11" s="9">
        <v>1</v>
      </c>
      <c r="E11" s="10">
        <v>16</v>
      </c>
      <c r="F11" s="40"/>
      <c r="G11" s="40"/>
      <c r="H11" s="9"/>
      <c r="I11" s="10"/>
      <c r="J11" s="25">
        <v>16</v>
      </c>
    </row>
    <row r="12" spans="1:10" ht="26.25" customHeight="1">
      <c r="A12" s="85"/>
      <c r="B12" s="173"/>
      <c r="C12" s="10" t="s">
        <v>167</v>
      </c>
      <c r="D12" s="9">
        <v>2</v>
      </c>
      <c r="E12" s="10">
        <v>32</v>
      </c>
      <c r="F12" s="40"/>
      <c r="G12" s="40"/>
      <c r="H12" s="9"/>
      <c r="I12" s="10"/>
      <c r="J12" s="25">
        <v>32</v>
      </c>
    </row>
    <row r="13" spans="1:10" ht="26.25" customHeight="1">
      <c r="A13" s="85"/>
      <c r="B13" s="173"/>
      <c r="C13" s="10" t="s">
        <v>152</v>
      </c>
      <c r="D13" s="9">
        <v>1</v>
      </c>
      <c r="E13" s="10">
        <v>16</v>
      </c>
      <c r="F13" s="40"/>
      <c r="G13" s="40"/>
      <c r="H13" s="9"/>
      <c r="I13" s="10"/>
      <c r="J13" s="25">
        <v>16</v>
      </c>
    </row>
    <row r="14" spans="1:10" ht="26.25" customHeight="1">
      <c r="A14" s="85"/>
      <c r="B14" s="173"/>
      <c r="C14" s="10" t="s">
        <v>153</v>
      </c>
      <c r="D14" s="9">
        <v>2</v>
      </c>
      <c r="E14" s="10">
        <v>32</v>
      </c>
      <c r="F14" s="40"/>
      <c r="G14" s="40"/>
      <c r="H14" s="9"/>
      <c r="I14" s="10"/>
      <c r="J14" s="25">
        <v>32</v>
      </c>
    </row>
    <row r="15" spans="1:10" ht="26.25" customHeight="1">
      <c r="A15" s="85"/>
      <c r="B15" s="173"/>
      <c r="C15" s="10" t="s">
        <v>154</v>
      </c>
      <c r="D15" s="9">
        <v>2</v>
      </c>
      <c r="E15" s="10">
        <v>32</v>
      </c>
      <c r="F15" s="40"/>
      <c r="G15" s="40"/>
      <c r="H15" s="9"/>
      <c r="I15" s="10"/>
      <c r="J15" s="25">
        <v>32</v>
      </c>
    </row>
    <row r="16" spans="1:10" ht="26.25" customHeight="1">
      <c r="A16" s="85"/>
      <c r="B16" s="174"/>
      <c r="C16" s="10" t="s">
        <v>155</v>
      </c>
      <c r="D16" s="9">
        <v>3</v>
      </c>
      <c r="E16" s="10">
        <v>48</v>
      </c>
      <c r="F16" s="40"/>
      <c r="G16" s="40"/>
      <c r="H16" s="9"/>
      <c r="I16" s="10"/>
      <c r="J16" s="25">
        <f>E16</f>
        <v>48</v>
      </c>
    </row>
    <row r="17" spans="1:10">
      <c r="A17" s="193" t="s">
        <v>229</v>
      </c>
      <c r="B17" s="196" t="s">
        <v>23</v>
      </c>
      <c r="C17" s="86" t="s">
        <v>156</v>
      </c>
      <c r="D17" s="87"/>
      <c r="E17" s="86"/>
      <c r="F17" s="88">
        <v>0.5</v>
      </c>
      <c r="G17" s="88">
        <v>8</v>
      </c>
      <c r="H17" s="87"/>
      <c r="I17" s="86"/>
      <c r="J17" s="89">
        <v>8</v>
      </c>
    </row>
    <row r="18" spans="1:10">
      <c r="A18" s="194"/>
      <c r="B18" s="197"/>
      <c r="C18" s="86" t="s">
        <v>175</v>
      </c>
      <c r="D18" s="87"/>
      <c r="E18" s="86"/>
      <c r="F18" s="88">
        <v>1.5</v>
      </c>
      <c r="G18" s="88">
        <v>24</v>
      </c>
      <c r="H18" s="87"/>
      <c r="I18" s="86"/>
      <c r="J18" s="89">
        <v>24</v>
      </c>
    </row>
    <row r="19" spans="1:10">
      <c r="A19" s="194"/>
      <c r="B19" s="197"/>
      <c r="C19" s="86" t="s">
        <v>157</v>
      </c>
      <c r="D19" s="87"/>
      <c r="E19" s="86"/>
      <c r="F19" s="88">
        <v>1.5</v>
      </c>
      <c r="G19" s="88">
        <v>24</v>
      </c>
      <c r="H19" s="87"/>
      <c r="I19" s="86"/>
      <c r="J19" s="89">
        <v>24</v>
      </c>
    </row>
    <row r="20" spans="1:10">
      <c r="A20" s="194"/>
      <c r="B20" s="197"/>
      <c r="C20" s="86" t="s">
        <v>158</v>
      </c>
      <c r="D20" s="87"/>
      <c r="E20" s="86"/>
      <c r="F20" s="88">
        <v>1</v>
      </c>
      <c r="G20" s="88">
        <v>16</v>
      </c>
      <c r="H20" s="87"/>
      <c r="I20" s="86"/>
      <c r="J20" s="89">
        <v>16</v>
      </c>
    </row>
    <row r="21" spans="1:10">
      <c r="A21" s="194"/>
      <c r="B21" s="197"/>
      <c r="C21" s="86" t="s">
        <v>159</v>
      </c>
      <c r="D21" s="87"/>
      <c r="E21" s="86"/>
      <c r="F21" s="88">
        <v>1.5</v>
      </c>
      <c r="G21" s="88">
        <v>24</v>
      </c>
      <c r="H21" s="87"/>
      <c r="I21" s="86"/>
      <c r="J21" s="89">
        <v>24</v>
      </c>
    </row>
    <row r="22" spans="1:10">
      <c r="A22" s="194"/>
      <c r="B22" s="197"/>
      <c r="C22" s="86" t="s">
        <v>160</v>
      </c>
      <c r="D22" s="87"/>
      <c r="E22" s="86"/>
      <c r="F22" s="88">
        <v>1</v>
      </c>
      <c r="G22" s="88">
        <v>16</v>
      </c>
      <c r="H22" s="87"/>
      <c r="I22" s="86"/>
      <c r="J22" s="89">
        <v>16</v>
      </c>
    </row>
    <row r="23" spans="1:10">
      <c r="A23" s="194"/>
      <c r="B23" s="197"/>
      <c r="C23" s="86" t="s">
        <v>72</v>
      </c>
      <c r="D23" s="87"/>
      <c r="E23" s="86"/>
      <c r="F23" s="88">
        <v>1</v>
      </c>
      <c r="G23" s="88">
        <v>16</v>
      </c>
      <c r="H23" s="87"/>
      <c r="I23" s="86"/>
      <c r="J23" s="89">
        <v>16</v>
      </c>
    </row>
    <row r="24" spans="1:10">
      <c r="A24" s="194"/>
      <c r="B24" s="197"/>
      <c r="C24" s="86" t="s">
        <v>161</v>
      </c>
      <c r="D24" s="87"/>
      <c r="E24" s="86"/>
      <c r="F24" s="88">
        <v>0.5</v>
      </c>
      <c r="G24" s="88">
        <v>8</v>
      </c>
      <c r="H24" s="87"/>
      <c r="I24" s="86"/>
      <c r="J24" s="89">
        <v>8</v>
      </c>
    </row>
    <row r="25" spans="1:10">
      <c r="A25" s="195"/>
      <c r="B25" s="197"/>
      <c r="C25" s="86" t="s">
        <v>162</v>
      </c>
      <c r="D25" s="87"/>
      <c r="E25" s="86"/>
      <c r="F25" s="88">
        <v>0.5</v>
      </c>
      <c r="G25" s="88">
        <v>8</v>
      </c>
      <c r="H25" s="87"/>
      <c r="I25" s="86"/>
      <c r="J25" s="89">
        <v>8</v>
      </c>
    </row>
    <row r="26" spans="1:10">
      <c r="A26" s="85"/>
      <c r="B26" s="197"/>
      <c r="C26" s="17" t="s">
        <v>163</v>
      </c>
      <c r="D26" s="6"/>
      <c r="E26" s="17"/>
      <c r="F26" s="6">
        <v>0.5</v>
      </c>
      <c r="G26" s="17">
        <v>15.5</v>
      </c>
      <c r="J26" s="26">
        <v>15.5</v>
      </c>
    </row>
    <row r="27" spans="1:10">
      <c r="A27" s="85"/>
      <c r="B27" s="197"/>
      <c r="C27" s="17" t="s">
        <v>65</v>
      </c>
      <c r="D27" s="6"/>
      <c r="E27" s="17"/>
      <c r="F27" s="6">
        <v>0.5</v>
      </c>
      <c r="G27" s="17">
        <v>15.5</v>
      </c>
      <c r="J27" s="26">
        <v>15.5</v>
      </c>
    </row>
    <row r="28" spans="1:10">
      <c r="A28" s="85"/>
      <c r="B28" s="197"/>
      <c r="C28" s="17" t="s">
        <v>230</v>
      </c>
      <c r="D28" s="6"/>
      <c r="E28" s="17"/>
      <c r="F28" s="41"/>
      <c r="G28" s="41"/>
      <c r="H28" s="6">
        <v>1</v>
      </c>
      <c r="I28" s="17">
        <v>31</v>
      </c>
      <c r="J28" s="26">
        <v>31</v>
      </c>
    </row>
    <row r="29" spans="1:10">
      <c r="A29" s="85"/>
      <c r="B29" s="197"/>
      <c r="C29" s="17" t="s">
        <v>165</v>
      </c>
      <c r="D29" s="6"/>
      <c r="E29" s="17"/>
      <c r="F29" s="41"/>
      <c r="G29" s="41"/>
      <c r="H29" s="6">
        <v>0.75</v>
      </c>
      <c r="I29" s="17">
        <v>23.25</v>
      </c>
      <c r="J29" s="26">
        <v>23.25</v>
      </c>
    </row>
    <row r="30" spans="1:10">
      <c r="A30" s="85"/>
      <c r="B30" s="197"/>
      <c r="C30" s="17" t="s">
        <v>166</v>
      </c>
      <c r="D30" s="6"/>
      <c r="E30" s="17"/>
      <c r="F30" s="41"/>
      <c r="G30" s="41"/>
      <c r="H30" s="6">
        <v>0.5</v>
      </c>
      <c r="I30" s="17">
        <v>15.5</v>
      </c>
      <c r="J30" s="26">
        <v>15.5</v>
      </c>
    </row>
    <row r="31" spans="1:10">
      <c r="A31" s="85"/>
      <c r="B31" s="197"/>
      <c r="C31" s="17" t="s">
        <v>168</v>
      </c>
      <c r="D31" s="6"/>
      <c r="E31" s="17"/>
      <c r="F31" s="41"/>
      <c r="G31" s="41"/>
      <c r="H31" s="6">
        <v>2</v>
      </c>
      <c r="I31" s="17">
        <v>62</v>
      </c>
      <c r="J31" s="26">
        <v>62</v>
      </c>
    </row>
    <row r="32" spans="1:10">
      <c r="A32" s="85"/>
      <c r="B32" s="197"/>
      <c r="C32" s="17" t="s">
        <v>231</v>
      </c>
      <c r="D32" s="6"/>
      <c r="E32" s="17"/>
      <c r="F32" s="41">
        <v>2</v>
      </c>
      <c r="G32" s="41">
        <v>72</v>
      </c>
      <c r="H32" s="6">
        <v>2.5</v>
      </c>
      <c r="I32" s="17">
        <v>77.5</v>
      </c>
      <c r="J32" s="26">
        <v>149.5</v>
      </c>
    </row>
    <row r="33" spans="1:10">
      <c r="A33" s="85"/>
      <c r="B33" s="197"/>
      <c r="C33" s="17" t="s">
        <v>232</v>
      </c>
      <c r="D33" s="6"/>
      <c r="E33" s="17"/>
      <c r="F33" s="41"/>
      <c r="G33" s="41"/>
      <c r="H33" s="6">
        <v>3</v>
      </c>
      <c r="I33" s="17">
        <v>93</v>
      </c>
      <c r="J33" s="26">
        <f t="shared" ref="J33:J38" si="0">E33+I33</f>
        <v>93</v>
      </c>
    </row>
    <row r="34" spans="1:10">
      <c r="A34" s="85"/>
      <c r="B34" s="197"/>
      <c r="C34" s="17" t="s">
        <v>233</v>
      </c>
      <c r="D34" s="6"/>
      <c r="E34" s="17"/>
      <c r="F34" s="41"/>
      <c r="G34" s="41"/>
      <c r="H34" s="6">
        <v>2</v>
      </c>
      <c r="I34" s="17">
        <v>62</v>
      </c>
      <c r="J34" s="26">
        <f t="shared" si="0"/>
        <v>62</v>
      </c>
    </row>
    <row r="35" spans="1:10">
      <c r="A35" s="85"/>
      <c r="B35" s="197"/>
      <c r="C35" s="17"/>
      <c r="D35" s="6"/>
      <c r="E35" s="17"/>
      <c r="F35" s="41"/>
      <c r="G35" s="41"/>
      <c r="H35" s="6"/>
      <c r="I35" s="17"/>
      <c r="J35" s="26">
        <f t="shared" si="0"/>
        <v>0</v>
      </c>
    </row>
    <row r="36" spans="1:10">
      <c r="A36" s="85"/>
      <c r="B36" s="197"/>
      <c r="C36" s="17"/>
      <c r="D36" s="6"/>
      <c r="E36" s="17"/>
      <c r="F36" s="41"/>
      <c r="G36" s="41"/>
      <c r="H36" s="6"/>
      <c r="I36" s="17"/>
      <c r="J36" s="26">
        <f t="shared" si="0"/>
        <v>0</v>
      </c>
    </row>
    <row r="37" spans="1:10">
      <c r="A37" s="85"/>
      <c r="B37" s="197"/>
      <c r="C37" s="17"/>
      <c r="D37" s="6"/>
      <c r="E37" s="17"/>
      <c r="F37" s="41"/>
      <c r="G37" s="41"/>
      <c r="H37" s="6"/>
      <c r="I37" s="17"/>
      <c r="J37" s="26">
        <f t="shared" si="0"/>
        <v>0</v>
      </c>
    </row>
    <row r="38" spans="1:10">
      <c r="A38" s="85"/>
      <c r="B38" s="197"/>
      <c r="C38" s="17"/>
      <c r="D38" s="6"/>
      <c r="E38" s="17"/>
      <c r="F38" s="41"/>
      <c r="G38" s="41"/>
      <c r="H38" s="6"/>
      <c r="I38" s="17"/>
      <c r="J38" s="26">
        <f t="shared" si="0"/>
        <v>0</v>
      </c>
    </row>
    <row r="39" spans="1:10">
      <c r="A39" s="85"/>
      <c r="B39" s="198"/>
      <c r="C39" s="19" t="s">
        <v>4</v>
      </c>
      <c r="D39" s="6"/>
      <c r="E39" s="17"/>
      <c r="F39" s="41"/>
      <c r="G39" s="41">
        <v>28</v>
      </c>
      <c r="H39" s="6"/>
      <c r="I39" s="17"/>
      <c r="J39" s="26">
        <v>28</v>
      </c>
    </row>
    <row r="40" spans="1:10" ht="18" thickBot="1">
      <c r="A40" s="158" t="s">
        <v>24</v>
      </c>
      <c r="B40" s="159"/>
      <c r="C40" s="160"/>
      <c r="D40" s="15">
        <f>SUM(D11:D38)</f>
        <v>11</v>
      </c>
      <c r="E40" s="12">
        <f>SUM(E11:E38)</f>
        <v>176</v>
      </c>
      <c r="F40" s="42">
        <f>SUM(F17:F38)</f>
        <v>12</v>
      </c>
      <c r="G40" s="42">
        <v>247</v>
      </c>
      <c r="H40" s="15">
        <f>SUM(H11:H38)</f>
        <v>11.75</v>
      </c>
      <c r="I40" s="12">
        <f>SUM(I11:I38)</f>
        <v>364.25</v>
      </c>
      <c r="J40" s="32">
        <v>815.25</v>
      </c>
    </row>
    <row r="41" spans="1:10" ht="18.600000000000001" thickTop="1" thickBot="1">
      <c r="A41" s="177" t="s">
        <v>9</v>
      </c>
      <c r="B41" s="178"/>
      <c r="C41" s="179"/>
      <c r="D41" s="13">
        <f>D40</f>
        <v>11</v>
      </c>
      <c r="E41" s="14">
        <f>(E39+E40)</f>
        <v>176</v>
      </c>
      <c r="F41" s="43">
        <f>F40</f>
        <v>12</v>
      </c>
      <c r="G41" s="43">
        <v>275</v>
      </c>
      <c r="H41" s="13">
        <f>H40</f>
        <v>11.75</v>
      </c>
      <c r="I41" s="14">
        <f>I40</f>
        <v>364.25</v>
      </c>
      <c r="J41" s="33">
        <v>815.25</v>
      </c>
    </row>
    <row r="42" spans="1:10">
      <c r="J42" s="91"/>
    </row>
    <row r="46" spans="1:10">
      <c r="A46" s="176" t="s">
        <v>44</v>
      </c>
      <c r="B46" s="176"/>
      <c r="C46" s="1" t="s">
        <v>45</v>
      </c>
    </row>
    <row r="47" spans="1:10">
      <c r="C47" s="44"/>
    </row>
  </sheetData>
  <mergeCells count="28">
    <mergeCell ref="A1:C1"/>
    <mergeCell ref="A2:C2"/>
    <mergeCell ref="D2:J2"/>
    <mergeCell ref="A5:C5"/>
    <mergeCell ref="D5:J5"/>
    <mergeCell ref="A6:C6"/>
    <mergeCell ref="D6:J6"/>
    <mergeCell ref="A3:C3"/>
    <mergeCell ref="D3:J3"/>
    <mergeCell ref="A4:C4"/>
    <mergeCell ref="D4:J4"/>
    <mergeCell ref="D7:J7"/>
    <mergeCell ref="D9:E9"/>
    <mergeCell ref="H9:I9"/>
    <mergeCell ref="B11:B16"/>
    <mergeCell ref="B17:B39"/>
    <mergeCell ref="A8:C8"/>
    <mergeCell ref="D8:E8"/>
    <mergeCell ref="H8:I8"/>
    <mergeCell ref="A7:C7"/>
    <mergeCell ref="A9:C10"/>
    <mergeCell ref="J9:J10"/>
    <mergeCell ref="A41:C41"/>
    <mergeCell ref="A46:B46"/>
    <mergeCell ref="F8:G8"/>
    <mergeCell ref="F9:G9"/>
    <mergeCell ref="A40:C40"/>
    <mergeCell ref="A17:A25"/>
  </mergeCells>
  <pageMargins left="0.7" right="0.7" top="0.75" bottom="0.75" header="0.3" footer="0.3"/>
  <pageSetup paperSize="9" scale="6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L44"/>
  <sheetViews>
    <sheetView workbookViewId="0">
      <selection activeCell="K52" sqref="K52"/>
    </sheetView>
  </sheetViews>
  <sheetFormatPr defaultRowHeight="13.8"/>
  <cols>
    <col min="3" max="3" width="44.59765625" customWidth="1"/>
  </cols>
  <sheetData>
    <row r="1" spans="1:10" ht="18" thickBot="1">
      <c r="A1" s="137" t="s">
        <v>38</v>
      </c>
      <c r="B1" s="138"/>
      <c r="C1" s="139"/>
      <c r="D1" s="37" t="s">
        <v>50</v>
      </c>
      <c r="E1" s="38"/>
      <c r="F1" s="38"/>
      <c r="G1" s="38"/>
      <c r="H1" s="38"/>
      <c r="I1" s="38"/>
      <c r="J1" s="39"/>
    </row>
    <row r="2" spans="1:10" ht="17.399999999999999">
      <c r="A2" s="128" t="s">
        <v>7</v>
      </c>
      <c r="B2" s="129"/>
      <c r="C2" s="130"/>
      <c r="D2" s="146" t="s">
        <v>198</v>
      </c>
      <c r="E2" s="147"/>
      <c r="F2" s="147"/>
      <c r="G2" s="147"/>
      <c r="H2" s="147"/>
      <c r="I2" s="147"/>
      <c r="J2" s="148"/>
    </row>
    <row r="3" spans="1:10" ht="17.399999999999999">
      <c r="A3" s="128" t="s">
        <v>5</v>
      </c>
      <c r="B3" s="129"/>
      <c r="C3" s="130"/>
      <c r="D3" s="134" t="s">
        <v>256</v>
      </c>
      <c r="E3" s="135"/>
      <c r="F3" s="135"/>
      <c r="G3" s="135"/>
      <c r="H3" s="135"/>
      <c r="I3" s="135"/>
      <c r="J3" s="136"/>
    </row>
    <row r="4" spans="1:10" ht="17.399999999999999">
      <c r="A4" s="128" t="s">
        <v>6</v>
      </c>
      <c r="B4" s="129"/>
      <c r="C4" s="130"/>
      <c r="D4" s="134" t="s">
        <v>257</v>
      </c>
      <c r="E4" s="135"/>
      <c r="F4" s="135"/>
      <c r="G4" s="135"/>
      <c r="H4" s="135"/>
      <c r="I4" s="135"/>
      <c r="J4" s="136"/>
    </row>
    <row r="5" spans="1:10" ht="17.399999999999999">
      <c r="A5" s="128" t="s">
        <v>36</v>
      </c>
      <c r="B5" s="129"/>
      <c r="C5" s="130"/>
      <c r="D5" s="188">
        <v>45901</v>
      </c>
      <c r="E5" s="135"/>
      <c r="F5" s="135"/>
      <c r="G5" s="135"/>
      <c r="H5" s="135"/>
      <c r="I5" s="135"/>
      <c r="J5" s="136"/>
    </row>
    <row r="6" spans="1:10" ht="19.5" customHeight="1">
      <c r="A6" s="128" t="s">
        <v>8</v>
      </c>
      <c r="B6" s="129"/>
      <c r="C6" s="130"/>
      <c r="D6" s="134" t="s">
        <v>16</v>
      </c>
      <c r="E6" s="135"/>
      <c r="F6" s="135"/>
      <c r="G6" s="135"/>
      <c r="H6" s="135"/>
      <c r="I6" s="135"/>
      <c r="J6" s="136"/>
    </row>
    <row r="7" spans="1:10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0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0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0" ht="15.75" customHeight="1">
      <c r="A10" s="163"/>
      <c r="B10" s="164"/>
      <c r="C10" s="165"/>
      <c r="D10" s="83" t="s">
        <v>2</v>
      </c>
      <c r="E10" s="84" t="s">
        <v>3</v>
      </c>
      <c r="F10" s="49" t="s">
        <v>2</v>
      </c>
      <c r="G10" s="49" t="s">
        <v>3</v>
      </c>
      <c r="H10" s="83" t="s">
        <v>2</v>
      </c>
      <c r="I10" s="84" t="s">
        <v>3</v>
      </c>
      <c r="J10" s="191"/>
    </row>
    <row r="11" spans="1:10" ht="26.25" customHeight="1">
      <c r="A11" s="168"/>
      <c r="B11" s="173" t="s">
        <v>22</v>
      </c>
      <c r="C11" s="10" t="s">
        <v>237</v>
      </c>
      <c r="D11" s="9">
        <v>3.5</v>
      </c>
      <c r="E11" s="10">
        <v>63</v>
      </c>
      <c r="F11" s="40"/>
      <c r="G11" s="40"/>
      <c r="H11" s="9"/>
      <c r="I11" s="10"/>
      <c r="J11" s="25">
        <f>E11</f>
        <v>63</v>
      </c>
    </row>
    <row r="12" spans="1:10" ht="26.25" customHeight="1">
      <c r="A12" s="168"/>
      <c r="B12" s="174"/>
      <c r="C12" s="10" t="s">
        <v>238</v>
      </c>
      <c r="D12" s="9">
        <v>5</v>
      </c>
      <c r="E12" s="10">
        <v>90</v>
      </c>
      <c r="F12" s="40"/>
      <c r="G12" s="40"/>
      <c r="H12" s="9"/>
      <c r="I12" s="10"/>
      <c r="J12" s="25">
        <f>E12</f>
        <v>90</v>
      </c>
    </row>
    <row r="13" spans="1:10">
      <c r="A13" s="168"/>
      <c r="B13" s="175" t="s">
        <v>23</v>
      </c>
      <c r="C13" s="10" t="s">
        <v>239</v>
      </c>
      <c r="D13" s="9">
        <v>1.5</v>
      </c>
      <c r="E13" s="10">
        <v>27</v>
      </c>
      <c r="F13" s="40"/>
      <c r="G13" s="40"/>
      <c r="H13" s="9"/>
      <c r="I13" s="10"/>
      <c r="J13" s="25">
        <f t="shared" ref="J13:J18" si="0">E13+I13</f>
        <v>27</v>
      </c>
    </row>
    <row r="14" spans="1:10">
      <c r="A14" s="168"/>
      <c r="B14" s="175"/>
      <c r="C14" s="10" t="s">
        <v>240</v>
      </c>
      <c r="D14" s="9">
        <v>1</v>
      </c>
      <c r="E14" s="10">
        <v>18</v>
      </c>
      <c r="F14" s="40"/>
      <c r="G14" s="40"/>
      <c r="H14" s="9"/>
      <c r="I14" s="10"/>
      <c r="J14" s="25">
        <f t="shared" si="0"/>
        <v>18</v>
      </c>
    </row>
    <row r="15" spans="1:10">
      <c r="A15" s="168"/>
      <c r="B15" s="175"/>
      <c r="C15" s="10" t="s">
        <v>241</v>
      </c>
      <c r="D15" s="9">
        <v>1</v>
      </c>
      <c r="E15" s="10">
        <v>18</v>
      </c>
      <c r="F15" s="40"/>
      <c r="G15" s="40"/>
      <c r="H15" s="9"/>
      <c r="I15" s="10"/>
      <c r="J15" s="25">
        <v>18</v>
      </c>
    </row>
    <row r="16" spans="1:10">
      <c r="A16" s="168"/>
      <c r="B16" s="175"/>
      <c r="C16" s="10" t="s">
        <v>242</v>
      </c>
      <c r="D16" s="9">
        <v>1</v>
      </c>
      <c r="E16" s="10">
        <v>18</v>
      </c>
      <c r="F16" s="40"/>
      <c r="G16" s="40"/>
      <c r="H16" s="9"/>
      <c r="I16" s="10"/>
      <c r="J16" s="25">
        <v>18</v>
      </c>
    </row>
    <row r="17" spans="1:12">
      <c r="A17" s="168"/>
      <c r="B17" s="175"/>
      <c r="C17" s="10" t="s">
        <v>53</v>
      </c>
      <c r="D17" s="9">
        <v>0.5</v>
      </c>
      <c r="E17" s="10">
        <v>9</v>
      </c>
      <c r="F17" s="40"/>
      <c r="G17" s="40"/>
      <c r="H17" s="9"/>
      <c r="I17" s="10"/>
      <c r="J17" s="25">
        <f t="shared" si="0"/>
        <v>9</v>
      </c>
    </row>
    <row r="18" spans="1:12" ht="15" thickBot="1">
      <c r="A18" s="168"/>
      <c r="B18" s="175"/>
      <c r="C18" s="56" t="s">
        <v>64</v>
      </c>
      <c r="D18" s="6"/>
      <c r="E18" s="57"/>
      <c r="F18" s="58"/>
      <c r="G18" s="58"/>
      <c r="H18" s="58">
        <v>0.5</v>
      </c>
      <c r="I18" s="59">
        <v>15.5</v>
      </c>
      <c r="J18" s="26">
        <f t="shared" si="0"/>
        <v>15.5</v>
      </c>
      <c r="L18" s="109"/>
    </row>
    <row r="19" spans="1:12" ht="15" thickBot="1">
      <c r="A19" s="168"/>
      <c r="B19" s="175"/>
      <c r="C19" s="56" t="s">
        <v>243</v>
      </c>
      <c r="D19" s="6"/>
      <c r="E19" s="57"/>
      <c r="F19" s="59">
        <v>1</v>
      </c>
      <c r="G19" s="59">
        <v>18</v>
      </c>
      <c r="H19" s="59"/>
      <c r="I19" s="59"/>
      <c r="J19" s="26">
        <v>18</v>
      </c>
      <c r="L19" s="109"/>
    </row>
    <row r="20" spans="1:12" ht="15" thickBot="1">
      <c r="A20" s="168"/>
      <c r="B20" s="175"/>
      <c r="C20" s="56" t="s">
        <v>244</v>
      </c>
      <c r="D20" s="6"/>
      <c r="E20" s="57"/>
      <c r="F20" s="59">
        <v>2</v>
      </c>
      <c r="G20" s="59">
        <v>36</v>
      </c>
      <c r="H20" s="59"/>
      <c r="I20" s="59"/>
      <c r="J20" s="26">
        <v>36</v>
      </c>
      <c r="L20" s="109"/>
    </row>
    <row r="21" spans="1:12" ht="15" thickBot="1">
      <c r="A21" s="168"/>
      <c r="B21" s="175"/>
      <c r="C21" s="56" t="s">
        <v>245</v>
      </c>
      <c r="D21" s="6"/>
      <c r="E21" s="57"/>
      <c r="F21" s="59">
        <v>2.5</v>
      </c>
      <c r="G21" s="59">
        <v>45</v>
      </c>
      <c r="H21" s="59"/>
      <c r="I21" s="59"/>
      <c r="J21" s="70">
        <v>45</v>
      </c>
      <c r="L21" s="109"/>
    </row>
    <row r="22" spans="1:12" ht="15" thickBot="1">
      <c r="A22" s="168"/>
      <c r="B22" s="175"/>
      <c r="C22" s="56" t="s">
        <v>246</v>
      </c>
      <c r="D22" s="6"/>
      <c r="E22" s="57"/>
      <c r="F22" s="59">
        <v>1.5</v>
      </c>
      <c r="G22" s="59">
        <v>27</v>
      </c>
      <c r="H22" s="59">
        <v>1.5</v>
      </c>
      <c r="I22" s="59">
        <v>46.5</v>
      </c>
      <c r="J22" s="26">
        <v>73.5</v>
      </c>
      <c r="L22" s="109"/>
    </row>
    <row r="23" spans="1:12" ht="15" thickBot="1">
      <c r="A23" s="168"/>
      <c r="B23" s="175"/>
      <c r="C23" s="56" t="s">
        <v>218</v>
      </c>
      <c r="D23" s="6"/>
      <c r="E23" s="57"/>
      <c r="F23" s="59">
        <v>2</v>
      </c>
      <c r="G23" s="59">
        <v>36</v>
      </c>
      <c r="H23" s="59"/>
      <c r="I23" s="59"/>
      <c r="J23" s="26">
        <v>36</v>
      </c>
      <c r="L23" s="109"/>
    </row>
    <row r="24" spans="1:12" ht="15" thickBot="1">
      <c r="A24" s="168"/>
      <c r="B24" s="175"/>
      <c r="C24" s="56" t="s">
        <v>219</v>
      </c>
      <c r="D24" s="6"/>
      <c r="E24" s="57"/>
      <c r="F24" s="59">
        <v>1</v>
      </c>
      <c r="G24" s="59">
        <v>18</v>
      </c>
      <c r="H24" s="59">
        <v>3</v>
      </c>
      <c r="I24" s="59">
        <v>93</v>
      </c>
      <c r="J24" s="26">
        <v>111</v>
      </c>
      <c r="L24" s="109"/>
    </row>
    <row r="25" spans="1:12" ht="15" thickBot="1">
      <c r="A25" s="168"/>
      <c r="B25" s="175"/>
      <c r="C25" s="90" t="s">
        <v>220</v>
      </c>
      <c r="D25" s="6"/>
      <c r="E25" s="57"/>
      <c r="F25" s="59">
        <v>1</v>
      </c>
      <c r="G25" s="59">
        <v>18</v>
      </c>
      <c r="H25" s="59">
        <v>0.25</v>
      </c>
      <c r="I25" s="59">
        <v>7.75</v>
      </c>
      <c r="J25" s="26">
        <v>25.75</v>
      </c>
      <c r="L25" s="109"/>
    </row>
    <row r="26" spans="1:12" ht="15" thickBot="1">
      <c r="A26" s="168"/>
      <c r="B26" s="175"/>
      <c r="C26" s="56" t="s">
        <v>258</v>
      </c>
      <c r="D26" s="6"/>
      <c r="E26" s="57"/>
      <c r="F26" s="59"/>
      <c r="G26" s="59"/>
      <c r="H26" s="59">
        <v>7</v>
      </c>
      <c r="I26" s="59">
        <v>217</v>
      </c>
      <c r="J26" s="26">
        <v>217</v>
      </c>
      <c r="L26" s="109"/>
    </row>
    <row r="27" spans="1:12" ht="15" thickBot="1">
      <c r="A27" s="168"/>
      <c r="B27" s="175"/>
      <c r="C27" s="56"/>
      <c r="D27" s="6"/>
      <c r="E27" s="57"/>
      <c r="F27" s="59"/>
      <c r="G27" s="59"/>
      <c r="H27" s="59"/>
      <c r="I27" s="59"/>
      <c r="J27" s="26"/>
      <c r="L27" s="109"/>
    </row>
    <row r="28" spans="1:12" ht="15" thickBot="1">
      <c r="A28" s="168"/>
      <c r="B28" s="175"/>
      <c r="C28" s="56"/>
      <c r="D28" s="6"/>
      <c r="E28" s="57"/>
      <c r="F28" s="59"/>
      <c r="G28" s="59"/>
      <c r="H28" s="59"/>
      <c r="I28" s="59"/>
      <c r="J28" s="26"/>
      <c r="L28" s="109"/>
    </row>
    <row r="29" spans="1:12" ht="15" thickBot="1">
      <c r="A29" s="168"/>
      <c r="B29" s="175"/>
      <c r="C29" s="56"/>
      <c r="D29" s="6"/>
      <c r="E29" s="57"/>
      <c r="F29" s="59"/>
      <c r="G29" s="59"/>
      <c r="H29" s="59"/>
      <c r="I29" s="59"/>
      <c r="J29" s="26"/>
      <c r="L29" s="109"/>
    </row>
    <row r="30" spans="1:12" ht="15" thickBot="1">
      <c r="A30" s="168"/>
      <c r="B30" s="175"/>
      <c r="C30" s="56"/>
      <c r="D30" s="6"/>
      <c r="E30" s="57"/>
      <c r="F30" s="59"/>
      <c r="G30" s="59"/>
      <c r="H30" s="59"/>
      <c r="I30" s="59"/>
      <c r="J30" s="26"/>
      <c r="L30" s="109"/>
    </row>
    <row r="31" spans="1:12" ht="15" thickBot="1">
      <c r="A31" s="168"/>
      <c r="B31" s="175"/>
      <c r="C31" s="56"/>
      <c r="D31" s="6"/>
      <c r="E31" s="57"/>
      <c r="F31" s="59"/>
      <c r="G31" s="59"/>
      <c r="H31" s="59"/>
      <c r="I31" s="59"/>
      <c r="J31" s="26"/>
      <c r="L31" s="109"/>
    </row>
    <row r="32" spans="1:12" ht="15" thickBot="1">
      <c r="A32" s="168"/>
      <c r="B32" s="175"/>
      <c r="C32" s="56"/>
      <c r="D32" s="6"/>
      <c r="E32" s="57"/>
      <c r="F32" s="59"/>
      <c r="G32" s="59"/>
      <c r="H32" s="59"/>
      <c r="I32" s="59"/>
      <c r="J32" s="26"/>
      <c r="L32" s="109"/>
    </row>
    <row r="33" spans="1:12" ht="15" thickBot="1">
      <c r="A33" s="168"/>
      <c r="B33" s="175"/>
      <c r="C33" s="56"/>
      <c r="D33" s="6"/>
      <c r="E33" s="57"/>
      <c r="F33" s="59"/>
      <c r="G33" s="59"/>
      <c r="H33" s="63"/>
      <c r="I33" s="59"/>
      <c r="J33" s="26"/>
      <c r="L33" s="109"/>
    </row>
    <row r="34" spans="1:12" ht="15.6" thickBot="1">
      <c r="A34" s="168"/>
      <c r="B34" s="175"/>
      <c r="C34" s="56"/>
      <c r="D34" s="6"/>
      <c r="E34" s="57"/>
      <c r="F34" s="59"/>
      <c r="G34" s="59"/>
      <c r="H34" s="59"/>
      <c r="I34" s="59"/>
      <c r="J34" s="26"/>
      <c r="L34" s="108"/>
    </row>
    <row r="35" spans="1:12" ht="14.4" thickBot="1">
      <c r="A35" s="168"/>
      <c r="B35" s="175"/>
      <c r="C35" s="56"/>
      <c r="D35" s="6"/>
      <c r="E35" s="57"/>
      <c r="F35" s="59"/>
      <c r="G35" s="59"/>
      <c r="H35" s="59"/>
      <c r="I35" s="59"/>
      <c r="J35" s="26"/>
    </row>
    <row r="36" spans="1:12">
      <c r="A36" s="168"/>
      <c r="B36" s="175"/>
      <c r="C36" s="19" t="s">
        <v>4</v>
      </c>
      <c r="D36" s="6"/>
      <c r="E36" s="17"/>
      <c r="F36" s="61"/>
      <c r="G36" s="61">
        <v>32</v>
      </c>
      <c r="H36" s="5"/>
      <c r="I36" s="21"/>
      <c r="J36" s="26">
        <v>32</v>
      </c>
    </row>
    <row r="37" spans="1:12" ht="18" thickBot="1">
      <c r="A37" s="158" t="s">
        <v>24</v>
      </c>
      <c r="B37" s="159"/>
      <c r="C37" s="160"/>
      <c r="D37" s="15">
        <f>SUM(D11:D35)</f>
        <v>13.5</v>
      </c>
      <c r="E37" s="12">
        <f>SUM(E11:E35)</f>
        <v>243</v>
      </c>
      <c r="F37" s="42">
        <f>SUM(F13:F35)</f>
        <v>11</v>
      </c>
      <c r="G37" s="42">
        <f>SUM(G3:G35)</f>
        <v>198</v>
      </c>
      <c r="H37" s="15">
        <f>SUM(H11:H35)</f>
        <v>12.25</v>
      </c>
      <c r="I37" s="12">
        <f>SUM(I11:I36)</f>
        <v>379.75</v>
      </c>
      <c r="J37" s="32">
        <v>852.75</v>
      </c>
    </row>
    <row r="38" spans="1:12" ht="18.600000000000001" thickTop="1" thickBot="1">
      <c r="A38" s="177" t="s">
        <v>9</v>
      </c>
      <c r="B38" s="178"/>
      <c r="C38" s="179"/>
      <c r="D38" s="13">
        <f>D37</f>
        <v>13.5</v>
      </c>
      <c r="E38" s="14">
        <f>(E36+E37)</f>
        <v>243</v>
      </c>
      <c r="F38" s="43">
        <f>F37</f>
        <v>11</v>
      </c>
      <c r="G38" s="43">
        <f>(G37+G36)</f>
        <v>230</v>
      </c>
      <c r="H38" s="13">
        <f>H37</f>
        <v>12.25</v>
      </c>
      <c r="I38" s="14">
        <f>I37</f>
        <v>379.75</v>
      </c>
      <c r="J38" s="33">
        <v>852.75</v>
      </c>
    </row>
    <row r="39" spans="1:12">
      <c r="J39" s="92"/>
    </row>
    <row r="40" spans="1:12">
      <c r="J40" s="110"/>
    </row>
    <row r="43" spans="1:12">
      <c r="A43" s="176"/>
      <c r="B43" s="176"/>
      <c r="C43" s="1"/>
    </row>
    <row r="44" spans="1:12">
      <c r="C44" s="62"/>
    </row>
  </sheetData>
  <mergeCells count="28">
    <mergeCell ref="A4:C4"/>
    <mergeCell ref="D4:J4"/>
    <mergeCell ref="A1:C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C8"/>
    <mergeCell ref="D8:E8"/>
    <mergeCell ref="F8:G8"/>
    <mergeCell ref="H8:I8"/>
    <mergeCell ref="A9:C10"/>
    <mergeCell ref="D9:E9"/>
    <mergeCell ref="F9:G9"/>
    <mergeCell ref="H9:I9"/>
    <mergeCell ref="A43:B43"/>
    <mergeCell ref="J9:J10"/>
    <mergeCell ref="A11:A36"/>
    <mergeCell ref="B11:B12"/>
    <mergeCell ref="B13:B36"/>
    <mergeCell ref="A37:C37"/>
    <mergeCell ref="A38:C38"/>
  </mergeCells>
  <pageMargins left="0.7" right="0.7" top="0.75" bottom="0.75" header="0.3" footer="0.3"/>
  <pageSetup paperSize="9" scale="64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J44"/>
  <sheetViews>
    <sheetView topLeftCell="A13" workbookViewId="0">
      <selection activeCell="J44" sqref="J44"/>
    </sheetView>
  </sheetViews>
  <sheetFormatPr defaultRowHeight="13.8"/>
  <cols>
    <col min="3" max="3" width="44.59765625" customWidth="1"/>
  </cols>
  <sheetData>
    <row r="1" spans="1:10" ht="18" thickBot="1">
      <c r="A1" s="137" t="s">
        <v>38</v>
      </c>
      <c r="B1" s="138"/>
      <c r="C1" s="139"/>
      <c r="D1" s="37" t="s">
        <v>50</v>
      </c>
      <c r="E1" s="38"/>
      <c r="F1" s="38"/>
      <c r="G1" s="38"/>
      <c r="H1" s="38"/>
      <c r="I1" s="38"/>
      <c r="J1" s="39"/>
    </row>
    <row r="2" spans="1:10" ht="17.399999999999999">
      <c r="A2" s="128" t="s">
        <v>7</v>
      </c>
      <c r="B2" s="129"/>
      <c r="C2" s="130"/>
      <c r="D2" s="146" t="s">
        <v>198</v>
      </c>
      <c r="E2" s="147"/>
      <c r="F2" s="147"/>
      <c r="G2" s="147"/>
      <c r="H2" s="147"/>
      <c r="I2" s="147"/>
      <c r="J2" s="148"/>
    </row>
    <row r="3" spans="1:10" ht="17.399999999999999">
      <c r="A3" s="128" t="s">
        <v>5</v>
      </c>
      <c r="B3" s="129"/>
      <c r="C3" s="130"/>
      <c r="D3" s="134" t="s">
        <v>255</v>
      </c>
      <c r="E3" s="135"/>
      <c r="F3" s="135"/>
      <c r="G3" s="135"/>
      <c r="H3" s="135"/>
      <c r="I3" s="135"/>
      <c r="J3" s="136"/>
    </row>
    <row r="4" spans="1:10" ht="17.399999999999999">
      <c r="A4" s="128" t="s">
        <v>6</v>
      </c>
      <c r="B4" s="129"/>
      <c r="C4" s="130"/>
      <c r="D4" s="134" t="s">
        <v>234</v>
      </c>
      <c r="E4" s="135"/>
      <c r="F4" s="135"/>
      <c r="G4" s="135"/>
      <c r="H4" s="135"/>
      <c r="I4" s="135"/>
      <c r="J4" s="136"/>
    </row>
    <row r="5" spans="1:10" ht="17.399999999999999">
      <c r="A5" s="128" t="s">
        <v>36</v>
      </c>
      <c r="B5" s="129"/>
      <c r="C5" s="130"/>
      <c r="D5" s="188">
        <v>45901</v>
      </c>
      <c r="E5" s="135"/>
      <c r="F5" s="135"/>
      <c r="G5" s="135"/>
      <c r="H5" s="135"/>
      <c r="I5" s="135"/>
      <c r="J5" s="136"/>
    </row>
    <row r="6" spans="1:10" ht="19.5" customHeight="1">
      <c r="A6" s="128" t="s">
        <v>8</v>
      </c>
      <c r="B6" s="129"/>
      <c r="C6" s="130"/>
      <c r="D6" s="134" t="s">
        <v>16</v>
      </c>
      <c r="E6" s="135"/>
      <c r="F6" s="135"/>
      <c r="G6" s="135"/>
      <c r="H6" s="135"/>
      <c r="I6" s="135"/>
      <c r="J6" s="136"/>
    </row>
    <row r="7" spans="1:10" ht="47.25" customHeight="1" thickBot="1">
      <c r="A7" s="128" t="s">
        <v>17</v>
      </c>
      <c r="B7" s="129"/>
      <c r="C7" s="130"/>
      <c r="D7" s="155" t="s">
        <v>47</v>
      </c>
      <c r="E7" s="156"/>
      <c r="F7" s="156"/>
      <c r="G7" s="156"/>
      <c r="H7" s="156"/>
      <c r="I7" s="156"/>
      <c r="J7" s="157"/>
    </row>
    <row r="8" spans="1:10" ht="31.2">
      <c r="A8" s="163" t="s">
        <v>40</v>
      </c>
      <c r="B8" s="164"/>
      <c r="C8" s="165"/>
      <c r="D8" s="189" t="s">
        <v>48</v>
      </c>
      <c r="E8" s="162"/>
      <c r="F8" s="189" t="s">
        <v>49</v>
      </c>
      <c r="G8" s="162"/>
      <c r="H8" s="161" t="s">
        <v>21</v>
      </c>
      <c r="I8" s="162"/>
      <c r="J8" s="31" t="s">
        <v>18</v>
      </c>
    </row>
    <row r="9" spans="1:10" ht="15.75" customHeight="1">
      <c r="A9" s="163" t="s">
        <v>46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90" t="s">
        <v>19</v>
      </c>
    </row>
    <row r="10" spans="1:10" ht="15.75" customHeight="1">
      <c r="A10" s="163"/>
      <c r="B10" s="164"/>
      <c r="C10" s="165"/>
      <c r="D10" s="83" t="s">
        <v>2</v>
      </c>
      <c r="E10" s="84" t="s">
        <v>3</v>
      </c>
      <c r="F10" s="49" t="s">
        <v>2</v>
      </c>
      <c r="G10" s="49" t="s">
        <v>3</v>
      </c>
      <c r="H10" s="83" t="s">
        <v>2</v>
      </c>
      <c r="I10" s="84" t="s">
        <v>3</v>
      </c>
      <c r="J10" s="191"/>
    </row>
    <row r="11" spans="1:10" ht="26.25" customHeight="1">
      <c r="A11" s="168" t="s">
        <v>39</v>
      </c>
      <c r="B11" s="173" t="s">
        <v>22</v>
      </c>
      <c r="C11" s="10" t="s">
        <v>237</v>
      </c>
      <c r="D11" s="9">
        <v>3.5</v>
      </c>
      <c r="E11" s="10">
        <v>63</v>
      </c>
      <c r="F11" s="40"/>
      <c r="G11" s="40"/>
      <c r="H11" s="9"/>
      <c r="I11" s="10"/>
      <c r="J11" s="25">
        <f>E11</f>
        <v>63</v>
      </c>
    </row>
    <row r="12" spans="1:10" ht="26.25" customHeight="1">
      <c r="A12" s="168"/>
      <c r="B12" s="174"/>
      <c r="C12" s="10" t="s">
        <v>238</v>
      </c>
      <c r="D12" s="9">
        <v>5</v>
      </c>
      <c r="E12" s="10">
        <v>90</v>
      </c>
      <c r="F12" s="40"/>
      <c r="G12" s="40"/>
      <c r="H12" s="9"/>
      <c r="I12" s="10"/>
      <c r="J12" s="25">
        <f>E12</f>
        <v>90</v>
      </c>
    </row>
    <row r="13" spans="1:10">
      <c r="A13" s="168"/>
      <c r="B13" s="175" t="s">
        <v>23</v>
      </c>
      <c r="C13" s="10" t="s">
        <v>239</v>
      </c>
      <c r="D13" s="9">
        <v>1.5</v>
      </c>
      <c r="E13" s="10">
        <v>27</v>
      </c>
      <c r="F13" s="40"/>
      <c r="G13" s="40"/>
      <c r="H13" s="9"/>
      <c r="I13" s="10"/>
      <c r="J13" s="25">
        <f t="shared" ref="J13:J18" si="0">E13+I13</f>
        <v>27</v>
      </c>
    </row>
    <row r="14" spans="1:10">
      <c r="A14" s="168"/>
      <c r="B14" s="175"/>
      <c r="C14" s="10" t="s">
        <v>240</v>
      </c>
      <c r="D14" s="9">
        <v>1</v>
      </c>
      <c r="E14" s="10">
        <v>18</v>
      </c>
      <c r="F14" s="40"/>
      <c r="G14" s="40"/>
      <c r="H14" s="9"/>
      <c r="I14" s="10"/>
      <c r="J14" s="25">
        <f t="shared" si="0"/>
        <v>18</v>
      </c>
    </row>
    <row r="15" spans="1:10">
      <c r="A15" s="168"/>
      <c r="B15" s="175"/>
      <c r="C15" s="10" t="s">
        <v>241</v>
      </c>
      <c r="D15" s="9">
        <v>1</v>
      </c>
      <c r="E15" s="10">
        <v>18</v>
      </c>
      <c r="F15" s="40"/>
      <c r="G15" s="40"/>
      <c r="H15" s="9"/>
      <c r="I15" s="10"/>
      <c r="J15" s="25">
        <v>18</v>
      </c>
    </row>
    <row r="16" spans="1:10">
      <c r="A16" s="168"/>
      <c r="B16" s="175"/>
      <c r="C16" s="10" t="s">
        <v>242</v>
      </c>
      <c r="D16" s="9">
        <v>1</v>
      </c>
      <c r="E16" s="10">
        <v>18</v>
      </c>
      <c r="F16" s="40"/>
      <c r="G16" s="40"/>
      <c r="H16" s="9"/>
      <c r="I16" s="10"/>
      <c r="J16" s="25">
        <v>18</v>
      </c>
    </row>
    <row r="17" spans="1:10">
      <c r="A17" s="168"/>
      <c r="B17" s="175"/>
      <c r="C17" s="10" t="s">
        <v>53</v>
      </c>
      <c r="D17" s="9">
        <v>0.5</v>
      </c>
      <c r="E17" s="10">
        <v>9</v>
      </c>
      <c r="F17" s="40"/>
      <c r="G17" s="40"/>
      <c r="H17" s="9"/>
      <c r="I17" s="10"/>
      <c r="J17" s="25">
        <f t="shared" si="0"/>
        <v>9</v>
      </c>
    </row>
    <row r="18" spans="1:10" ht="14.4" thickBot="1">
      <c r="A18" s="168"/>
      <c r="B18" s="175"/>
      <c r="C18" s="56" t="s">
        <v>64</v>
      </c>
      <c r="D18" s="6"/>
      <c r="E18" s="57"/>
      <c r="F18" s="58"/>
      <c r="G18" s="58"/>
      <c r="H18" s="58">
        <v>0.5</v>
      </c>
      <c r="I18" s="59">
        <v>15.5</v>
      </c>
      <c r="J18" s="26">
        <f t="shared" si="0"/>
        <v>15.5</v>
      </c>
    </row>
    <row r="19" spans="1:10" ht="14.4" thickBot="1">
      <c r="A19" s="168"/>
      <c r="B19" s="175"/>
      <c r="C19" s="56" t="s">
        <v>243</v>
      </c>
      <c r="D19" s="6"/>
      <c r="E19" s="57"/>
      <c r="F19" s="59">
        <v>3</v>
      </c>
      <c r="G19" s="59">
        <v>54</v>
      </c>
      <c r="H19" s="59"/>
      <c r="I19" s="59"/>
      <c r="J19" s="26">
        <v>54</v>
      </c>
    </row>
    <row r="20" spans="1:10" ht="14.4" thickBot="1">
      <c r="A20" s="168"/>
      <c r="B20" s="175"/>
      <c r="C20" s="56" t="s">
        <v>244</v>
      </c>
      <c r="D20" s="6"/>
      <c r="E20" s="57"/>
      <c r="F20" s="59">
        <v>3</v>
      </c>
      <c r="G20" s="59">
        <v>54</v>
      </c>
      <c r="H20" s="59"/>
      <c r="I20" s="59"/>
      <c r="J20" s="26">
        <v>54</v>
      </c>
    </row>
    <row r="21" spans="1:10" ht="14.4" thickBot="1">
      <c r="A21" s="168"/>
      <c r="B21" s="175"/>
      <c r="C21" s="56" t="s">
        <v>245</v>
      </c>
      <c r="D21" s="6"/>
      <c r="E21" s="57"/>
      <c r="F21" s="59"/>
      <c r="G21" s="59"/>
      <c r="H21" s="59">
        <v>1</v>
      </c>
      <c r="I21" s="59">
        <v>31</v>
      </c>
      <c r="J21" s="70">
        <v>31</v>
      </c>
    </row>
    <row r="22" spans="1:10" ht="14.4" thickBot="1">
      <c r="A22" s="168"/>
      <c r="B22" s="175"/>
      <c r="C22" s="56" t="s">
        <v>246</v>
      </c>
      <c r="D22" s="6"/>
      <c r="E22" s="57"/>
      <c r="F22" s="59"/>
      <c r="G22" s="59"/>
      <c r="H22" s="59">
        <v>0.5</v>
      </c>
      <c r="I22" s="59">
        <v>15.5</v>
      </c>
      <c r="J22" s="26">
        <v>15.5</v>
      </c>
    </row>
    <row r="23" spans="1:10" ht="14.4" thickBot="1">
      <c r="A23" s="168"/>
      <c r="B23" s="175"/>
      <c r="C23" s="56" t="s">
        <v>247</v>
      </c>
      <c r="D23" s="6"/>
      <c r="E23" s="57"/>
      <c r="F23" s="59">
        <v>2.5</v>
      </c>
      <c r="G23" s="59">
        <v>45</v>
      </c>
      <c r="H23" s="59">
        <v>1.5</v>
      </c>
      <c r="I23" s="59">
        <v>46.5</v>
      </c>
      <c r="J23" s="26">
        <v>91.5</v>
      </c>
    </row>
    <row r="24" spans="1:10" ht="14.4" thickBot="1">
      <c r="A24" s="168"/>
      <c r="B24" s="175"/>
      <c r="C24" s="56" t="s">
        <v>248</v>
      </c>
      <c r="D24" s="6"/>
      <c r="E24" s="57"/>
      <c r="F24" s="59"/>
      <c r="G24" s="59"/>
      <c r="H24" s="59">
        <v>1.5</v>
      </c>
      <c r="I24" s="59">
        <v>46.5</v>
      </c>
      <c r="J24" s="26">
        <v>46.5</v>
      </c>
    </row>
    <row r="25" spans="1:10" ht="28.2" thickBot="1">
      <c r="A25" s="168"/>
      <c r="B25" s="175"/>
      <c r="C25" s="90" t="s">
        <v>249</v>
      </c>
      <c r="D25" s="6"/>
      <c r="E25" s="57"/>
      <c r="F25" s="59">
        <v>2.5</v>
      </c>
      <c r="G25" s="59">
        <v>45</v>
      </c>
      <c r="H25" s="59"/>
      <c r="I25" s="59"/>
      <c r="J25" s="26">
        <v>45</v>
      </c>
    </row>
    <row r="26" spans="1:10" ht="14.4" thickBot="1">
      <c r="A26" s="168"/>
      <c r="B26" s="175"/>
      <c r="C26" s="56" t="s">
        <v>250</v>
      </c>
      <c r="D26" s="6"/>
      <c r="E26" s="57"/>
      <c r="F26" s="59">
        <v>2.5</v>
      </c>
      <c r="G26" s="59">
        <v>45</v>
      </c>
      <c r="H26" s="59"/>
      <c r="I26" s="59"/>
      <c r="J26" s="26">
        <v>45</v>
      </c>
    </row>
    <row r="27" spans="1:10" ht="14.4" thickBot="1">
      <c r="A27" s="168"/>
      <c r="B27" s="175"/>
      <c r="C27" s="56" t="s">
        <v>251</v>
      </c>
      <c r="D27" s="6"/>
      <c r="E27" s="57"/>
      <c r="F27" s="59"/>
      <c r="G27" s="59"/>
      <c r="H27" s="59">
        <v>1.5</v>
      </c>
      <c r="I27" s="59">
        <v>46.5</v>
      </c>
      <c r="J27" s="26">
        <v>46.5</v>
      </c>
    </row>
    <row r="28" spans="1:10" ht="14.4" thickBot="1">
      <c r="A28" s="168"/>
      <c r="B28" s="175"/>
      <c r="C28" s="56" t="s">
        <v>252</v>
      </c>
      <c r="D28" s="6"/>
      <c r="E28" s="57"/>
      <c r="F28" s="59"/>
      <c r="G28" s="59"/>
      <c r="H28" s="59">
        <v>1</v>
      </c>
      <c r="I28" s="59">
        <v>31</v>
      </c>
      <c r="J28" s="26">
        <v>31</v>
      </c>
    </row>
    <row r="29" spans="1:10" ht="14.4" thickBot="1">
      <c r="A29" s="168"/>
      <c r="B29" s="175"/>
      <c r="C29" s="56" t="s">
        <v>253</v>
      </c>
      <c r="D29" s="6"/>
      <c r="E29" s="57"/>
      <c r="F29" s="59"/>
      <c r="G29" s="59"/>
      <c r="H29" s="59">
        <v>1.5</v>
      </c>
      <c r="I29" s="59">
        <v>46.5</v>
      </c>
      <c r="J29" s="26">
        <v>46.5</v>
      </c>
    </row>
    <row r="30" spans="1:10" ht="14.4" thickBot="1">
      <c r="A30" s="168"/>
      <c r="B30" s="175"/>
      <c r="C30" s="56" t="s">
        <v>254</v>
      </c>
      <c r="D30" s="6"/>
      <c r="E30" s="57"/>
      <c r="F30" s="59"/>
      <c r="G30" s="59"/>
      <c r="H30" s="59">
        <v>2</v>
      </c>
      <c r="I30" s="59">
        <v>62</v>
      </c>
      <c r="J30" s="26">
        <v>62</v>
      </c>
    </row>
    <row r="31" spans="1:10" ht="14.4" thickBot="1">
      <c r="A31" s="168"/>
      <c r="B31" s="175"/>
      <c r="C31" s="56"/>
      <c r="D31" s="6"/>
      <c r="E31" s="57"/>
      <c r="F31" s="59"/>
      <c r="G31" s="59"/>
      <c r="H31" s="59"/>
      <c r="I31" s="59"/>
      <c r="J31" s="26"/>
    </row>
    <row r="32" spans="1:10" ht="14.4" thickBot="1">
      <c r="A32" s="168"/>
      <c r="B32" s="175"/>
      <c r="C32" s="56"/>
      <c r="D32" s="6"/>
      <c r="E32" s="57"/>
      <c r="F32" s="59"/>
      <c r="G32" s="59"/>
      <c r="H32" s="59"/>
      <c r="I32" s="59"/>
      <c r="J32" s="26"/>
    </row>
    <row r="33" spans="1:10" ht="14.4" thickBot="1">
      <c r="A33" s="168"/>
      <c r="B33" s="175"/>
      <c r="C33" s="56"/>
      <c r="D33" s="6"/>
      <c r="E33" s="57"/>
      <c r="F33" s="59"/>
      <c r="G33" s="59"/>
      <c r="H33" s="63"/>
      <c r="I33" s="59"/>
      <c r="J33" s="26"/>
    </row>
    <row r="34" spans="1:10" ht="14.4" thickBot="1">
      <c r="A34" s="168"/>
      <c r="B34" s="175"/>
      <c r="C34" s="56"/>
      <c r="D34" s="6"/>
      <c r="E34" s="57"/>
      <c r="F34" s="59"/>
      <c r="G34" s="59"/>
      <c r="H34" s="59"/>
      <c r="I34" s="59"/>
      <c r="J34" s="26"/>
    </row>
    <row r="35" spans="1:10" ht="14.4" thickBot="1">
      <c r="A35" s="168"/>
      <c r="B35" s="175"/>
      <c r="C35" s="56"/>
      <c r="D35" s="6"/>
      <c r="E35" s="57"/>
      <c r="F35" s="59"/>
      <c r="G35" s="59"/>
      <c r="H35" s="59"/>
      <c r="I35" s="59"/>
      <c r="J35" s="26"/>
    </row>
    <row r="36" spans="1:10">
      <c r="A36" s="168"/>
      <c r="B36" s="175"/>
      <c r="C36" s="19" t="s">
        <v>4</v>
      </c>
      <c r="D36" s="6"/>
      <c r="E36" s="17"/>
      <c r="F36" s="61"/>
      <c r="G36" s="61">
        <v>32</v>
      </c>
      <c r="H36" s="5"/>
      <c r="I36" s="21"/>
      <c r="J36" s="26">
        <v>32</v>
      </c>
    </row>
    <row r="37" spans="1:10" ht="18" thickBot="1">
      <c r="A37" s="158" t="s">
        <v>24</v>
      </c>
      <c r="B37" s="159"/>
      <c r="C37" s="160"/>
      <c r="D37" s="15">
        <f>SUM(D11:D35)</f>
        <v>13.5</v>
      </c>
      <c r="E37" s="12">
        <f>SUM(E11:E35)</f>
        <v>243</v>
      </c>
      <c r="F37" s="42">
        <f>SUM(F13:F35)</f>
        <v>13.5</v>
      </c>
      <c r="G37" s="42">
        <f>SUM(G3:G35)</f>
        <v>243</v>
      </c>
      <c r="H37" s="15">
        <f>SUM(H11:H35)</f>
        <v>11</v>
      </c>
      <c r="I37" s="12">
        <f>SUM(I11:I36)</f>
        <v>341</v>
      </c>
      <c r="J37" s="32">
        <v>859</v>
      </c>
    </row>
    <row r="38" spans="1:10" ht="18.600000000000001" thickTop="1" thickBot="1">
      <c r="A38" s="177" t="s">
        <v>9</v>
      </c>
      <c r="B38" s="178"/>
      <c r="C38" s="179"/>
      <c r="D38" s="13">
        <f>D37</f>
        <v>13.5</v>
      </c>
      <c r="E38" s="14">
        <f>(E36+E37)</f>
        <v>243</v>
      </c>
      <c r="F38" s="43">
        <f>F37</f>
        <v>13.5</v>
      </c>
      <c r="G38" s="43">
        <f>(G37+G36)</f>
        <v>275</v>
      </c>
      <c r="H38" s="13">
        <f>H37</f>
        <v>11</v>
      </c>
      <c r="I38" s="14">
        <f>I37</f>
        <v>341</v>
      </c>
      <c r="J38" s="33">
        <v>859</v>
      </c>
    </row>
    <row r="40" spans="1:10">
      <c r="J40" s="94"/>
    </row>
    <row r="43" spans="1:10">
      <c r="A43" s="176"/>
      <c r="B43" s="176"/>
      <c r="C43" s="1"/>
    </row>
    <row r="44" spans="1:10">
      <c r="C44" s="62"/>
    </row>
  </sheetData>
  <mergeCells count="28">
    <mergeCell ref="A4:C4"/>
    <mergeCell ref="D4:J4"/>
    <mergeCell ref="A1:C1"/>
    <mergeCell ref="A2:C2"/>
    <mergeCell ref="D2:J2"/>
    <mergeCell ref="A3:C3"/>
    <mergeCell ref="D3:J3"/>
    <mergeCell ref="A5:C5"/>
    <mergeCell ref="D5:J5"/>
    <mergeCell ref="A6:C6"/>
    <mergeCell ref="D6:J6"/>
    <mergeCell ref="A7:C7"/>
    <mergeCell ref="D7:J7"/>
    <mergeCell ref="A8:C8"/>
    <mergeCell ref="D8:E8"/>
    <mergeCell ref="F8:G8"/>
    <mergeCell ref="H8:I8"/>
    <mergeCell ref="A9:C10"/>
    <mergeCell ref="D9:E9"/>
    <mergeCell ref="F9:G9"/>
    <mergeCell ref="H9:I9"/>
    <mergeCell ref="A43:B43"/>
    <mergeCell ref="J9:J10"/>
    <mergeCell ref="A11:A36"/>
    <mergeCell ref="B11:B12"/>
    <mergeCell ref="B13:B36"/>
    <mergeCell ref="A37:C37"/>
    <mergeCell ref="A38:C38"/>
  </mergeCells>
  <pageMargins left="0.7" right="0.7" top="0.75" bottom="0.75" header="0.3" footer="0.3"/>
  <pageSetup paperSize="9" scale="6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98A9B9-0000-4636-80F0-34D14C6D1BBA}">
  <sheetPr>
    <tabColor rgb="FFFFFF00"/>
  </sheetPr>
  <dimension ref="A1:U78"/>
  <sheetViews>
    <sheetView topLeftCell="C12" zoomScale="80" zoomScaleNormal="80" workbookViewId="0">
      <selection activeCell="M30" sqref="M30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51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280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84">
        <v>501882501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45536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7" si="0">D12*36</f>
        <v>144</v>
      </c>
      <c r="F12" s="86">
        <v>4</v>
      </c>
      <c r="G12" s="115">
        <f t="shared" ref="G12:G27" si="1">F12*36</f>
        <v>144</v>
      </c>
      <c r="H12" s="87">
        <v>3</v>
      </c>
      <c r="I12" s="124">
        <f t="shared" ref="I12:I22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6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170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87">
        <v>2</v>
      </c>
      <c r="I20" s="86">
        <f t="shared" si="2"/>
        <v>72</v>
      </c>
      <c r="J20" s="87">
        <v>1</v>
      </c>
      <c r="K20" s="124">
        <v>36</v>
      </c>
      <c r="L20" s="6">
        <v>0</v>
      </c>
      <c r="M20" s="17">
        <f t="shared" si="3"/>
        <v>0</v>
      </c>
      <c r="N20" s="24">
        <f t="shared" ref="N20:N35" si="7">E20+G20+I20+K20</f>
        <v>180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124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116">
        <v>1</v>
      </c>
      <c r="I21" s="117">
        <f t="shared" si="2"/>
        <v>36</v>
      </c>
      <c r="J21" s="116">
        <v>1</v>
      </c>
      <c r="K21" s="117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116">
        <v>1</v>
      </c>
      <c r="G23" s="117">
        <f t="shared" si="1"/>
        <v>36</v>
      </c>
      <c r="H23" s="64">
        <v>0</v>
      </c>
      <c r="I23" s="65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281</v>
      </c>
      <c r="D24" s="116">
        <v>1</v>
      </c>
      <c r="E24" s="117">
        <f t="shared" si="0"/>
        <v>36</v>
      </c>
      <c r="F24" s="64">
        <v>0</v>
      </c>
      <c r="G24" s="65">
        <v>0</v>
      </c>
      <c r="H24" s="64">
        <v>0</v>
      </c>
      <c r="I24" s="65">
        <v>0</v>
      </c>
      <c r="J24" s="64">
        <v>0</v>
      </c>
      <c r="K24" s="65">
        <v>0</v>
      </c>
      <c r="L24" s="64">
        <v>0</v>
      </c>
      <c r="M24" s="65">
        <v>0</v>
      </c>
      <c r="N24" s="24">
        <f t="shared" si="7"/>
        <v>36</v>
      </c>
      <c r="O24" s="2"/>
      <c r="P24" s="46">
        <v>1</v>
      </c>
      <c r="Q24" s="45">
        <v>36</v>
      </c>
      <c r="R24" s="46">
        <v>1</v>
      </c>
      <c r="S24" s="45">
        <v>31</v>
      </c>
      <c r="T24" s="52">
        <f t="shared" si="5"/>
        <v>67</v>
      </c>
      <c r="U24" s="2"/>
    </row>
    <row r="25" spans="1:21">
      <c r="A25" s="168"/>
      <c r="B25" s="169"/>
      <c r="C25" s="66" t="s">
        <v>301</v>
      </c>
      <c r="D25" s="116">
        <v>1</v>
      </c>
      <c r="E25" s="117">
        <f t="shared" si="0"/>
        <v>36</v>
      </c>
      <c r="F25" s="64">
        <v>0</v>
      </c>
      <c r="G25" s="65">
        <v>0</v>
      </c>
      <c r="H25" s="116">
        <v>1</v>
      </c>
      <c r="I25" s="117">
        <v>36</v>
      </c>
      <c r="J25" s="64">
        <v>0</v>
      </c>
      <c r="K25" s="65">
        <v>0</v>
      </c>
      <c r="L25" s="64">
        <v>0</v>
      </c>
      <c r="M25" s="65">
        <v>0</v>
      </c>
      <c r="N25" s="24">
        <f t="shared" si="7"/>
        <v>72</v>
      </c>
      <c r="O25" s="2"/>
      <c r="P25" s="46">
        <v>1</v>
      </c>
      <c r="Q25" s="45">
        <v>36</v>
      </c>
      <c r="R25" s="46">
        <v>1</v>
      </c>
      <c r="S25" s="45">
        <v>31</v>
      </c>
      <c r="T25" s="52">
        <f t="shared" si="5"/>
        <v>67</v>
      </c>
      <c r="U25" s="2"/>
    </row>
    <row r="26" spans="1:21">
      <c r="A26" s="168"/>
      <c r="B26" s="169"/>
      <c r="C26" s="66" t="s">
        <v>264</v>
      </c>
      <c r="D26" s="64">
        <v>0</v>
      </c>
      <c r="E26" s="65">
        <v>0</v>
      </c>
      <c r="F26" s="116">
        <v>1</v>
      </c>
      <c r="G26" s="117">
        <v>36</v>
      </c>
      <c r="H26" s="116">
        <v>1</v>
      </c>
      <c r="I26" s="117">
        <v>36</v>
      </c>
      <c r="J26" s="64">
        <v>0</v>
      </c>
      <c r="K26" s="65">
        <v>0</v>
      </c>
      <c r="L26" s="64">
        <v>0</v>
      </c>
      <c r="M26" s="65">
        <v>0</v>
      </c>
      <c r="N26" s="24">
        <f t="shared" si="7"/>
        <v>72</v>
      </c>
      <c r="O26" s="2"/>
      <c r="P26" s="46"/>
      <c r="Q26" s="45"/>
      <c r="R26" s="46"/>
      <c r="S26" s="45"/>
      <c r="T26" s="52">
        <f t="shared" si="5"/>
        <v>0</v>
      </c>
      <c r="U26" s="2"/>
    </row>
    <row r="27" spans="1:21">
      <c r="A27" s="168"/>
      <c r="B27" s="169"/>
      <c r="C27" s="66" t="s">
        <v>282</v>
      </c>
      <c r="D27" s="116">
        <v>1</v>
      </c>
      <c r="E27" s="117">
        <f t="shared" si="0"/>
        <v>36</v>
      </c>
      <c r="F27" s="64">
        <v>0</v>
      </c>
      <c r="G27" s="65">
        <f t="shared" si="1"/>
        <v>0</v>
      </c>
      <c r="H27" s="64">
        <v>0</v>
      </c>
      <c r="I27" s="65">
        <v>0</v>
      </c>
      <c r="J27" s="64">
        <v>0</v>
      </c>
      <c r="K27" s="65">
        <v>0</v>
      </c>
      <c r="L27" s="64">
        <v>0</v>
      </c>
      <c r="M27" s="65">
        <v>0</v>
      </c>
      <c r="N27" s="24">
        <f t="shared" si="7"/>
        <v>36</v>
      </c>
      <c r="O27" s="2"/>
      <c r="P27" s="46">
        <v>1</v>
      </c>
      <c r="Q27" s="45">
        <v>36</v>
      </c>
      <c r="R27" s="46">
        <v>1</v>
      </c>
      <c r="S27" s="45">
        <v>31</v>
      </c>
      <c r="T27" s="52">
        <f t="shared" si="5"/>
        <v>67</v>
      </c>
      <c r="U27" s="2"/>
    </row>
    <row r="28" spans="1:21">
      <c r="A28" s="168"/>
      <c r="B28" s="169"/>
      <c r="C28" s="65" t="s">
        <v>95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64"/>
      <c r="M28" s="65"/>
      <c r="N28" s="24">
        <f t="shared" si="7"/>
        <v>31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65" t="s">
        <v>96</v>
      </c>
      <c r="D29" s="64"/>
      <c r="E29" s="65"/>
      <c r="F29" s="64"/>
      <c r="G29" s="65"/>
      <c r="H29" s="64"/>
      <c r="I29" s="65"/>
      <c r="J29" s="116">
        <v>1</v>
      </c>
      <c r="K29" s="117">
        <v>31</v>
      </c>
      <c r="L29" s="116">
        <v>1</v>
      </c>
      <c r="M29" s="117">
        <v>31</v>
      </c>
      <c r="N29" s="24">
        <v>124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7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1">
      <c r="A35" s="168"/>
      <c r="B35" s="169"/>
      <c r="C35" s="18"/>
      <c r="D35" s="6"/>
      <c r="E35" s="17"/>
      <c r="F35" s="6"/>
      <c r="G35" s="17"/>
      <c r="H35" s="6"/>
      <c r="I35" s="17"/>
      <c r="J35" s="6"/>
      <c r="K35" s="17"/>
      <c r="L35" s="6"/>
      <c r="M35" s="17"/>
      <c r="N35" s="24">
        <f t="shared" si="7"/>
        <v>0</v>
      </c>
      <c r="O35" s="2"/>
      <c r="P35" s="46"/>
      <c r="Q35" s="45"/>
      <c r="R35" s="46"/>
      <c r="S35" s="45"/>
      <c r="T35" s="52">
        <f t="shared" si="5"/>
        <v>0</v>
      </c>
      <c r="U35" s="2"/>
    </row>
    <row r="36" spans="1:21" ht="17.399999999999999">
      <c r="A36" s="170" t="s">
        <v>25</v>
      </c>
      <c r="B36" s="171"/>
      <c r="C36" s="172"/>
      <c r="D36" s="7">
        <f t="shared" ref="D36:M36" si="8">SUM(D11:D35)</f>
        <v>27</v>
      </c>
      <c r="E36" s="11">
        <f t="shared" si="8"/>
        <v>972</v>
      </c>
      <c r="F36" s="7">
        <f t="shared" si="8"/>
        <v>25</v>
      </c>
      <c r="G36" s="11">
        <f t="shared" si="8"/>
        <v>900</v>
      </c>
      <c r="H36" s="7">
        <f t="shared" si="8"/>
        <v>21</v>
      </c>
      <c r="I36" s="11">
        <f t="shared" si="8"/>
        <v>756</v>
      </c>
      <c r="J36" s="7">
        <f t="shared" si="8"/>
        <v>21</v>
      </c>
      <c r="K36" s="11">
        <f t="shared" si="8"/>
        <v>701</v>
      </c>
      <c r="L36" s="7">
        <f t="shared" si="8"/>
        <v>5</v>
      </c>
      <c r="M36" s="11">
        <f t="shared" si="8"/>
        <v>155</v>
      </c>
      <c r="N36" s="24">
        <f>(E36+G36+I36+K36+M36)</f>
        <v>3484</v>
      </c>
      <c r="O36" s="8"/>
      <c r="P36" s="53"/>
      <c r="Q36" s="54"/>
      <c r="R36" s="53"/>
      <c r="S36" s="54"/>
      <c r="T36" s="52">
        <f t="shared" si="5"/>
        <v>0</v>
      </c>
      <c r="U36" s="8"/>
    </row>
    <row r="37" spans="1:21" ht="41.25" customHeight="1">
      <c r="A37" s="168" t="s">
        <v>39</v>
      </c>
      <c r="B37" s="173" t="s">
        <v>22</v>
      </c>
      <c r="C37" s="10" t="s">
        <v>53</v>
      </c>
      <c r="D37" s="87">
        <v>0.5</v>
      </c>
      <c r="E37" s="86">
        <v>18</v>
      </c>
      <c r="F37" s="9">
        <v>0</v>
      </c>
      <c r="G37" s="10">
        <v>0</v>
      </c>
      <c r="H37" s="9"/>
      <c r="I37" s="10"/>
      <c r="J37" s="9"/>
      <c r="K37" s="10"/>
      <c r="L37" s="9"/>
      <c r="M37" s="10"/>
      <c r="N37" s="25">
        <f>E37+G37</f>
        <v>18</v>
      </c>
      <c r="O37" s="2"/>
      <c r="P37" s="9">
        <v>0.5</v>
      </c>
      <c r="Q37" s="10">
        <f>P37*36</f>
        <v>18</v>
      </c>
      <c r="R37" s="9"/>
      <c r="S37" s="10"/>
      <c r="T37" s="25">
        <f>Q37</f>
        <v>18</v>
      </c>
      <c r="U37" s="2"/>
    </row>
    <row r="38" spans="1:21" ht="43.5" customHeight="1">
      <c r="A38" s="168"/>
      <c r="B38" s="174"/>
      <c r="C38" s="10" t="s">
        <v>283</v>
      </c>
      <c r="D38" s="87">
        <v>2</v>
      </c>
      <c r="E38" s="86">
        <v>72</v>
      </c>
      <c r="F38" s="87">
        <v>2</v>
      </c>
      <c r="G38" s="86">
        <v>72</v>
      </c>
      <c r="H38" s="9"/>
      <c r="I38" s="10"/>
      <c r="J38" s="9"/>
      <c r="K38" s="10"/>
      <c r="L38" s="9"/>
      <c r="M38" s="10"/>
      <c r="N38" s="25">
        <f t="shared" ref="N38:N44" si="9">E38+G38</f>
        <v>144</v>
      </c>
      <c r="O38" s="2"/>
      <c r="P38" s="9">
        <v>2</v>
      </c>
      <c r="Q38" s="10">
        <f t="shared" ref="Q38:Q60" si="10">P38*36</f>
        <v>72</v>
      </c>
      <c r="R38" s="9"/>
      <c r="S38" s="10"/>
      <c r="T38" s="25">
        <f>Q38</f>
        <v>72</v>
      </c>
      <c r="U38" s="2"/>
    </row>
    <row r="39" spans="1:21" ht="43.5" customHeight="1">
      <c r="A39" s="168"/>
      <c r="B39" s="55"/>
      <c r="C39" s="10" t="s">
        <v>285</v>
      </c>
      <c r="D39" s="87">
        <v>2</v>
      </c>
      <c r="E39" s="86">
        <v>72</v>
      </c>
      <c r="F39" s="9">
        <v>0</v>
      </c>
      <c r="G39" s="10">
        <v>0</v>
      </c>
      <c r="H39" s="9"/>
      <c r="I39" s="10"/>
      <c r="J39" s="9"/>
      <c r="K39" s="10"/>
      <c r="L39" s="9"/>
      <c r="M39" s="10"/>
      <c r="N39" s="25">
        <f t="shared" si="9"/>
        <v>72</v>
      </c>
      <c r="O39" s="2"/>
      <c r="P39" s="9">
        <v>1</v>
      </c>
      <c r="Q39" s="10">
        <f t="shared" si="10"/>
        <v>36</v>
      </c>
      <c r="R39" s="9"/>
      <c r="S39" s="10"/>
      <c r="T39" s="25">
        <v>144</v>
      </c>
      <c r="U39" s="2"/>
    </row>
    <row r="40" spans="1:21" ht="43.5" customHeight="1">
      <c r="A40" s="168"/>
      <c r="B40" s="55"/>
      <c r="C40" s="10" t="s">
        <v>284</v>
      </c>
      <c r="D40" s="87">
        <v>1</v>
      </c>
      <c r="E40" s="86">
        <v>36</v>
      </c>
      <c r="F40" s="9">
        <v>0</v>
      </c>
      <c r="G40" s="10">
        <v>0</v>
      </c>
      <c r="H40" s="9"/>
      <c r="I40" s="10"/>
      <c r="J40" s="9"/>
      <c r="K40" s="10"/>
      <c r="L40" s="9"/>
      <c r="M40" s="10"/>
      <c r="N40" s="25">
        <f t="shared" si="9"/>
        <v>36</v>
      </c>
      <c r="O40" s="2"/>
      <c r="P40" s="9">
        <v>1</v>
      </c>
      <c r="Q40" s="10">
        <f t="shared" si="10"/>
        <v>36</v>
      </c>
      <c r="R40" s="9"/>
      <c r="S40" s="10"/>
      <c r="T40" s="25">
        <v>72</v>
      </c>
      <c r="U40" s="2"/>
    </row>
    <row r="41" spans="1:21" ht="43.5" customHeight="1">
      <c r="A41" s="168"/>
      <c r="B41" s="55"/>
      <c r="C41" s="10" t="s">
        <v>294</v>
      </c>
      <c r="D41" s="9">
        <v>0</v>
      </c>
      <c r="E41" s="10">
        <v>0</v>
      </c>
      <c r="F41" s="87">
        <v>3</v>
      </c>
      <c r="G41" s="86">
        <v>108</v>
      </c>
      <c r="H41" s="9"/>
      <c r="I41" s="10"/>
      <c r="J41" s="9"/>
      <c r="K41" s="10"/>
      <c r="L41" s="9"/>
      <c r="M41" s="10"/>
      <c r="N41" s="25">
        <f t="shared" si="9"/>
        <v>108</v>
      </c>
      <c r="O41" s="2"/>
      <c r="P41" s="9"/>
      <c r="Q41" s="10">
        <f t="shared" si="10"/>
        <v>0</v>
      </c>
      <c r="R41" s="9"/>
      <c r="S41" s="10"/>
      <c r="T41" s="25">
        <v>72</v>
      </c>
      <c r="U41" s="2"/>
    </row>
    <row r="42" spans="1:21" ht="43.5" customHeight="1">
      <c r="A42" s="168"/>
      <c r="B42" s="55"/>
      <c r="C42" s="10" t="s">
        <v>65</v>
      </c>
      <c r="D42" s="9">
        <v>0</v>
      </c>
      <c r="E42" s="10">
        <v>0</v>
      </c>
      <c r="F42" s="87">
        <v>1</v>
      </c>
      <c r="G42" s="86">
        <v>36</v>
      </c>
      <c r="H42" s="9"/>
      <c r="I42" s="10"/>
      <c r="J42" s="9"/>
      <c r="K42" s="10"/>
      <c r="L42" s="9"/>
      <c r="M42" s="10"/>
      <c r="N42" s="25">
        <f t="shared" si="9"/>
        <v>36</v>
      </c>
      <c r="O42" s="2"/>
      <c r="P42" s="9"/>
      <c r="Q42" s="10">
        <f t="shared" si="10"/>
        <v>0</v>
      </c>
      <c r="R42" s="9"/>
      <c r="S42" s="10"/>
      <c r="T42" s="25">
        <v>108</v>
      </c>
      <c r="U42" s="2"/>
    </row>
    <row r="43" spans="1:21" ht="43.5" customHeight="1">
      <c r="A43" s="168"/>
      <c r="B43" s="55"/>
      <c r="C43" s="10" t="s">
        <v>59</v>
      </c>
      <c r="D43" s="9">
        <v>0</v>
      </c>
      <c r="E43" s="10">
        <v>0</v>
      </c>
      <c r="F43" s="87">
        <v>1</v>
      </c>
      <c r="G43" s="86">
        <v>36</v>
      </c>
      <c r="H43" s="9"/>
      <c r="I43" s="10"/>
      <c r="J43" s="9"/>
      <c r="K43" s="10"/>
      <c r="L43" s="9"/>
      <c r="M43" s="10"/>
      <c r="N43" s="25">
        <f t="shared" si="9"/>
        <v>36</v>
      </c>
      <c r="O43" s="2"/>
      <c r="P43" s="9"/>
      <c r="Q43" s="10">
        <f t="shared" si="10"/>
        <v>0</v>
      </c>
      <c r="R43" s="9"/>
      <c r="S43" s="10"/>
      <c r="T43" s="25"/>
      <c r="U43" s="2"/>
    </row>
    <row r="44" spans="1:21" ht="43.5" customHeight="1">
      <c r="A44" s="168"/>
      <c r="B44" s="55"/>
      <c r="C44" s="10" t="s">
        <v>266</v>
      </c>
      <c r="D44" s="87">
        <v>1.5</v>
      </c>
      <c r="E44" s="86">
        <v>54</v>
      </c>
      <c r="F44" s="87">
        <v>2</v>
      </c>
      <c r="G44" s="86">
        <v>72</v>
      </c>
      <c r="H44" s="9"/>
      <c r="I44" s="10"/>
      <c r="J44" s="9"/>
      <c r="K44" s="10"/>
      <c r="L44" s="9"/>
      <c r="M44" s="10"/>
      <c r="N44" s="25">
        <f t="shared" si="9"/>
        <v>126</v>
      </c>
      <c r="O44" s="2"/>
      <c r="P44" s="9"/>
      <c r="Q44" s="10">
        <f t="shared" si="10"/>
        <v>0</v>
      </c>
      <c r="R44" s="9"/>
      <c r="S44" s="10"/>
      <c r="T44" s="25"/>
      <c r="U44" s="2"/>
    </row>
    <row r="45" spans="1:21" ht="14.4" thickBot="1">
      <c r="A45" s="168"/>
      <c r="B45" s="175"/>
      <c r="C45" s="56" t="s">
        <v>65</v>
      </c>
      <c r="D45" s="6"/>
      <c r="E45" s="17"/>
      <c r="F45" s="6"/>
      <c r="G45" s="17"/>
      <c r="H45" s="87">
        <v>2.5</v>
      </c>
      <c r="I45" s="17">
        <f>H45*36</f>
        <v>90</v>
      </c>
      <c r="J45" s="87">
        <v>3</v>
      </c>
      <c r="K45" s="17">
        <f>J45*36</f>
        <v>108</v>
      </c>
      <c r="L45" s="87">
        <v>2</v>
      </c>
      <c r="M45" s="86">
        <f>L45*31</f>
        <v>62</v>
      </c>
      <c r="N45" s="26">
        <f>I45+K45+M45</f>
        <v>260</v>
      </c>
      <c r="O45" s="2"/>
      <c r="P45" s="6">
        <v>4.5</v>
      </c>
      <c r="Q45" s="17">
        <f t="shared" si="10"/>
        <v>162</v>
      </c>
      <c r="R45" s="6">
        <v>4</v>
      </c>
      <c r="S45" s="17">
        <f>R45*31</f>
        <v>124</v>
      </c>
      <c r="T45" s="26">
        <f>Q45+S45</f>
        <v>286</v>
      </c>
      <c r="U45" s="2"/>
    </row>
    <row r="46" spans="1:21" ht="14.4" thickBot="1">
      <c r="A46" s="168"/>
      <c r="B46" s="175"/>
      <c r="C46" s="56" t="s">
        <v>321</v>
      </c>
      <c r="D46" s="6"/>
      <c r="E46" s="17"/>
      <c r="F46" s="6"/>
      <c r="G46" s="17"/>
      <c r="H46" s="6"/>
      <c r="I46" s="17"/>
      <c r="J46" s="6"/>
      <c r="K46" s="17"/>
      <c r="L46" s="87">
        <v>2</v>
      </c>
      <c r="M46" s="86">
        <v>62</v>
      </c>
      <c r="N46" s="26">
        <f t="shared" ref="N46:N60" si="11">I46+K46+M46</f>
        <v>62</v>
      </c>
      <c r="O46" s="2"/>
      <c r="P46" s="6"/>
      <c r="Q46" s="17">
        <f t="shared" si="10"/>
        <v>0</v>
      </c>
      <c r="R46" s="6">
        <v>2</v>
      </c>
      <c r="S46" s="17">
        <f t="shared" ref="S46:S60" si="12">R46*31</f>
        <v>62</v>
      </c>
      <c r="T46" s="26">
        <f t="shared" ref="T46:T61" si="13">Q46+S46</f>
        <v>62</v>
      </c>
      <c r="U46" s="2"/>
    </row>
    <row r="47" spans="1:21" ht="14.4" thickBot="1">
      <c r="A47" s="168"/>
      <c r="B47" s="175"/>
      <c r="C47" s="56" t="s">
        <v>66</v>
      </c>
      <c r="D47" s="6"/>
      <c r="E47" s="17"/>
      <c r="F47" s="6"/>
      <c r="G47" s="17"/>
      <c r="H47" s="87">
        <v>2</v>
      </c>
      <c r="I47" s="17">
        <f>H47*36</f>
        <v>72</v>
      </c>
      <c r="J47" s="87">
        <v>0.5</v>
      </c>
      <c r="K47" s="17">
        <f t="shared" ref="I47:K60" si="14">J47*36</f>
        <v>18</v>
      </c>
      <c r="L47" s="87">
        <v>3</v>
      </c>
      <c r="M47" s="86">
        <f t="shared" ref="M47:M60" si="15">L47*31</f>
        <v>93</v>
      </c>
      <c r="N47" s="26">
        <f t="shared" si="11"/>
        <v>183</v>
      </c>
      <c r="O47" s="2"/>
      <c r="P47" s="6">
        <v>5</v>
      </c>
      <c r="Q47" s="17">
        <f t="shared" si="10"/>
        <v>180</v>
      </c>
      <c r="R47" s="6"/>
      <c r="S47" s="17">
        <f t="shared" si="12"/>
        <v>0</v>
      </c>
      <c r="T47" s="26">
        <f t="shared" si="13"/>
        <v>180</v>
      </c>
      <c r="U47" s="2"/>
    </row>
    <row r="48" spans="1:21" ht="14.4" thickBot="1">
      <c r="A48" s="168"/>
      <c r="B48" s="175"/>
      <c r="C48" s="56" t="s">
        <v>67</v>
      </c>
      <c r="D48" s="6"/>
      <c r="E48" s="17"/>
      <c r="F48" s="6"/>
      <c r="G48" s="17"/>
      <c r="H48" s="87">
        <v>1</v>
      </c>
      <c r="I48" s="17">
        <f t="shared" si="14"/>
        <v>36</v>
      </c>
      <c r="J48" s="87">
        <v>1</v>
      </c>
      <c r="K48" s="17">
        <f t="shared" si="14"/>
        <v>36</v>
      </c>
      <c r="L48" s="87">
        <v>1</v>
      </c>
      <c r="M48" s="86">
        <f t="shared" si="15"/>
        <v>31</v>
      </c>
      <c r="N48" s="26">
        <f t="shared" si="11"/>
        <v>103</v>
      </c>
      <c r="O48" s="2"/>
      <c r="P48" s="6"/>
      <c r="Q48" s="17">
        <f t="shared" si="10"/>
        <v>0</v>
      </c>
      <c r="R48" s="6">
        <v>2.5</v>
      </c>
      <c r="S48" s="17">
        <f t="shared" si="12"/>
        <v>77.5</v>
      </c>
      <c r="T48" s="26">
        <f t="shared" si="13"/>
        <v>77.5</v>
      </c>
      <c r="U48" s="2"/>
    </row>
    <row r="49" spans="1:21" ht="14.4" thickBot="1">
      <c r="A49" s="168"/>
      <c r="B49" s="175"/>
      <c r="C49" s="56" t="s">
        <v>266</v>
      </c>
      <c r="D49" s="6"/>
      <c r="E49" s="17"/>
      <c r="F49" s="6"/>
      <c r="G49" s="17"/>
      <c r="H49" s="87">
        <v>5</v>
      </c>
      <c r="I49" s="17">
        <f t="shared" si="14"/>
        <v>180</v>
      </c>
      <c r="J49" s="87">
        <v>5</v>
      </c>
      <c r="K49" s="17">
        <f t="shared" si="14"/>
        <v>180</v>
      </c>
      <c r="L49" s="87">
        <v>7</v>
      </c>
      <c r="M49" s="86">
        <f t="shared" si="15"/>
        <v>217</v>
      </c>
      <c r="N49" s="26">
        <f t="shared" si="11"/>
        <v>577</v>
      </c>
      <c r="O49" s="2"/>
      <c r="P49" s="6">
        <v>7</v>
      </c>
      <c r="Q49" s="17">
        <f t="shared" si="10"/>
        <v>252</v>
      </c>
      <c r="R49" s="6">
        <v>7</v>
      </c>
      <c r="S49" s="17">
        <f t="shared" si="12"/>
        <v>217</v>
      </c>
      <c r="T49" s="26">
        <f t="shared" si="13"/>
        <v>469</v>
      </c>
      <c r="U49" s="2"/>
    </row>
    <row r="50" spans="1:21" ht="14.4" thickBot="1">
      <c r="A50" s="168"/>
      <c r="B50" s="175"/>
      <c r="C50" s="56" t="s">
        <v>69</v>
      </c>
      <c r="D50" s="6"/>
      <c r="E50" s="17"/>
      <c r="F50" s="6"/>
      <c r="G50" s="17"/>
      <c r="H50" s="6">
        <v>0</v>
      </c>
      <c r="I50" s="17">
        <f t="shared" si="14"/>
        <v>0</v>
      </c>
      <c r="J50" s="6">
        <v>0</v>
      </c>
      <c r="K50" s="17">
        <f t="shared" si="14"/>
        <v>0</v>
      </c>
      <c r="L50" s="87">
        <v>2</v>
      </c>
      <c r="M50" s="86">
        <f t="shared" si="15"/>
        <v>62</v>
      </c>
      <c r="N50" s="26">
        <f t="shared" si="11"/>
        <v>62</v>
      </c>
      <c r="O50" s="2"/>
      <c r="P50" s="6"/>
      <c r="Q50" s="17">
        <f t="shared" si="10"/>
        <v>0</v>
      </c>
      <c r="R50" s="6">
        <v>2</v>
      </c>
      <c r="S50" s="17">
        <f t="shared" si="12"/>
        <v>62</v>
      </c>
      <c r="T50" s="26">
        <f t="shared" si="13"/>
        <v>62</v>
      </c>
      <c r="U50" s="2"/>
    </row>
    <row r="51" spans="1:21" ht="14.4" thickBot="1">
      <c r="A51" s="168"/>
      <c r="B51" s="175"/>
      <c r="C51" s="56" t="s">
        <v>70</v>
      </c>
      <c r="D51" s="6"/>
      <c r="E51" s="17"/>
      <c r="F51" s="6"/>
      <c r="G51" s="17"/>
      <c r="H51" s="6">
        <v>0</v>
      </c>
      <c r="I51" s="17">
        <f t="shared" si="14"/>
        <v>0</v>
      </c>
      <c r="J51" s="87">
        <v>1</v>
      </c>
      <c r="K51" s="17">
        <f t="shared" si="14"/>
        <v>36</v>
      </c>
      <c r="L51" s="87">
        <v>2</v>
      </c>
      <c r="M51" s="86">
        <f t="shared" si="15"/>
        <v>62</v>
      </c>
      <c r="N51" s="26">
        <f t="shared" si="11"/>
        <v>98</v>
      </c>
      <c r="O51" s="2"/>
      <c r="P51" s="6"/>
      <c r="Q51" s="17">
        <f t="shared" si="10"/>
        <v>0</v>
      </c>
      <c r="R51" s="6">
        <v>2.5</v>
      </c>
      <c r="S51" s="17">
        <f t="shared" si="12"/>
        <v>77.5</v>
      </c>
      <c r="T51" s="26">
        <f t="shared" si="13"/>
        <v>77.5</v>
      </c>
      <c r="U51" s="2"/>
    </row>
    <row r="52" spans="1:21" ht="14.4" thickBot="1">
      <c r="A52" s="168"/>
      <c r="B52" s="175"/>
      <c r="C52" s="56" t="s">
        <v>148</v>
      </c>
      <c r="D52" s="6"/>
      <c r="E52" s="17"/>
      <c r="F52" s="6"/>
      <c r="G52" s="17"/>
      <c r="H52" s="72">
        <v>0</v>
      </c>
      <c r="I52" s="17">
        <f t="shared" si="14"/>
        <v>0</v>
      </c>
      <c r="J52" s="125">
        <v>1</v>
      </c>
      <c r="K52" s="17">
        <f t="shared" si="14"/>
        <v>36</v>
      </c>
      <c r="L52" s="125">
        <v>2</v>
      </c>
      <c r="M52" s="86">
        <f t="shared" si="15"/>
        <v>62</v>
      </c>
      <c r="N52" s="26">
        <f t="shared" si="11"/>
        <v>98</v>
      </c>
      <c r="O52" s="2"/>
      <c r="P52" s="6">
        <v>1</v>
      </c>
      <c r="Q52" s="17">
        <f t="shared" si="10"/>
        <v>36</v>
      </c>
      <c r="R52" s="6">
        <v>2</v>
      </c>
      <c r="S52" s="17">
        <f t="shared" si="12"/>
        <v>62</v>
      </c>
      <c r="T52" s="26">
        <f t="shared" si="13"/>
        <v>98</v>
      </c>
      <c r="U52" s="2"/>
    </row>
    <row r="53" spans="1:21" ht="14.4" thickBot="1">
      <c r="A53" s="168"/>
      <c r="B53" s="175"/>
      <c r="C53" s="56" t="s">
        <v>302</v>
      </c>
      <c r="D53" s="6"/>
      <c r="E53" s="17"/>
      <c r="F53" s="6"/>
      <c r="G53" s="17"/>
      <c r="H53" s="125">
        <v>1</v>
      </c>
      <c r="I53" s="17">
        <f t="shared" si="14"/>
        <v>36</v>
      </c>
      <c r="J53" s="125">
        <v>1</v>
      </c>
      <c r="K53" s="17">
        <f t="shared" si="14"/>
        <v>36</v>
      </c>
      <c r="L53" s="125">
        <v>1</v>
      </c>
      <c r="M53" s="86">
        <f t="shared" si="15"/>
        <v>31</v>
      </c>
      <c r="N53" s="26">
        <f t="shared" si="11"/>
        <v>103</v>
      </c>
      <c r="O53" s="2"/>
      <c r="P53" s="6"/>
      <c r="Q53" s="17">
        <f t="shared" si="10"/>
        <v>0</v>
      </c>
      <c r="R53" s="6"/>
      <c r="S53" s="17">
        <f t="shared" si="12"/>
        <v>0</v>
      </c>
      <c r="T53" s="26">
        <f t="shared" si="13"/>
        <v>0</v>
      </c>
      <c r="U53" s="2"/>
    </row>
    <row r="54" spans="1:21" ht="14.4" thickBot="1">
      <c r="A54" s="168"/>
      <c r="B54" s="175"/>
      <c r="C54" s="56" t="s">
        <v>72</v>
      </c>
      <c r="D54" s="6"/>
      <c r="E54" s="17"/>
      <c r="F54" s="6"/>
      <c r="G54" s="17"/>
      <c r="H54" s="87">
        <v>0.5</v>
      </c>
      <c r="I54" s="17">
        <f t="shared" si="14"/>
        <v>18</v>
      </c>
      <c r="J54" s="87">
        <v>0.5</v>
      </c>
      <c r="K54" s="17">
        <f t="shared" si="14"/>
        <v>18</v>
      </c>
      <c r="L54" s="87">
        <v>1</v>
      </c>
      <c r="M54" s="86">
        <f t="shared" si="15"/>
        <v>31</v>
      </c>
      <c r="N54" s="26">
        <f t="shared" si="11"/>
        <v>67</v>
      </c>
      <c r="O54" s="2"/>
      <c r="P54" s="6">
        <v>1</v>
      </c>
      <c r="Q54" s="17">
        <f t="shared" si="10"/>
        <v>36</v>
      </c>
      <c r="R54" s="6">
        <v>1</v>
      </c>
      <c r="S54" s="17">
        <f t="shared" si="12"/>
        <v>31</v>
      </c>
      <c r="T54" s="26">
        <f t="shared" si="13"/>
        <v>67</v>
      </c>
      <c r="U54" s="2"/>
    </row>
    <row r="55" spans="1:21" ht="14.4" thickBot="1">
      <c r="A55" s="168"/>
      <c r="B55" s="175"/>
      <c r="C55" s="56" t="s">
        <v>322</v>
      </c>
      <c r="D55" s="6"/>
      <c r="E55" s="17"/>
      <c r="F55" s="6"/>
      <c r="G55" s="17"/>
      <c r="H55" s="87"/>
      <c r="I55" s="17"/>
      <c r="J55" s="87"/>
      <c r="K55" s="17"/>
      <c r="L55" s="87">
        <v>1</v>
      </c>
      <c r="M55" s="86">
        <f t="shared" si="15"/>
        <v>31</v>
      </c>
      <c r="N55" s="26"/>
      <c r="O55" s="2"/>
      <c r="P55" s="6"/>
      <c r="Q55" s="17"/>
      <c r="R55" s="6"/>
      <c r="S55" s="17"/>
      <c r="T55" s="26"/>
      <c r="U55" s="2"/>
    </row>
    <row r="56" spans="1:21" ht="14.4" thickBot="1">
      <c r="A56" s="168"/>
      <c r="B56" s="175"/>
      <c r="C56" s="111" t="s">
        <v>272</v>
      </c>
      <c r="D56" s="6"/>
      <c r="E56" s="17"/>
      <c r="F56" s="6"/>
      <c r="G56" s="17"/>
      <c r="H56" s="6"/>
      <c r="I56" s="17"/>
      <c r="J56" s="6">
        <v>0</v>
      </c>
      <c r="K56" s="17">
        <v>0</v>
      </c>
      <c r="L56" s="87">
        <v>1</v>
      </c>
      <c r="M56" s="86">
        <f t="shared" si="15"/>
        <v>31</v>
      </c>
      <c r="N56" s="26">
        <f t="shared" si="11"/>
        <v>31</v>
      </c>
      <c r="O56" s="2"/>
      <c r="P56" s="6"/>
      <c r="Q56" s="17">
        <f t="shared" si="10"/>
        <v>0</v>
      </c>
      <c r="R56" s="6"/>
      <c r="S56" s="17">
        <f t="shared" si="12"/>
        <v>0</v>
      </c>
      <c r="T56" s="26">
        <f t="shared" si="13"/>
        <v>0</v>
      </c>
      <c r="U56" s="2"/>
    </row>
    <row r="57" spans="1:21" ht="14.4" thickBot="1">
      <c r="A57" s="168"/>
      <c r="B57" s="175"/>
      <c r="C57" s="111" t="s">
        <v>273</v>
      </c>
      <c r="D57" s="6"/>
      <c r="E57" s="17"/>
      <c r="F57" s="6"/>
      <c r="G57" s="17"/>
      <c r="H57" s="6"/>
      <c r="I57" s="17"/>
      <c r="J57" s="6">
        <v>0</v>
      </c>
      <c r="K57" s="6">
        <v>0</v>
      </c>
      <c r="L57" s="87">
        <v>1</v>
      </c>
      <c r="M57" s="86">
        <f t="shared" si="15"/>
        <v>31</v>
      </c>
      <c r="N57" s="26">
        <f t="shared" si="11"/>
        <v>31</v>
      </c>
      <c r="O57" s="2"/>
      <c r="P57" s="6"/>
      <c r="Q57" s="17">
        <f t="shared" si="10"/>
        <v>0</v>
      </c>
      <c r="R57" s="6"/>
      <c r="S57" s="17">
        <f t="shared" si="12"/>
        <v>0</v>
      </c>
      <c r="T57" s="26">
        <f t="shared" si="13"/>
        <v>0</v>
      </c>
      <c r="U57" s="2"/>
    </row>
    <row r="58" spans="1:21" ht="14.4" thickBot="1">
      <c r="A58" s="168"/>
      <c r="B58" s="175"/>
      <c r="C58" s="111" t="s">
        <v>60</v>
      </c>
      <c r="D58" s="6"/>
      <c r="E58" s="17"/>
      <c r="F58" s="6"/>
      <c r="G58" s="17"/>
      <c r="H58" s="6"/>
      <c r="I58" s="17"/>
      <c r="J58" s="6"/>
      <c r="K58" s="41"/>
      <c r="L58" s="87">
        <v>1</v>
      </c>
      <c r="M58" s="86">
        <f t="shared" si="15"/>
        <v>31</v>
      </c>
      <c r="N58" s="26"/>
      <c r="O58" s="2"/>
      <c r="P58" s="6"/>
      <c r="Q58" s="17"/>
      <c r="R58" s="6"/>
      <c r="S58" s="17"/>
      <c r="T58" s="26"/>
      <c r="U58" s="2"/>
    </row>
    <row r="59" spans="1:21" ht="14.4" thickBot="1">
      <c r="A59" s="168"/>
      <c r="B59" s="175"/>
      <c r="C59" s="111" t="s">
        <v>323</v>
      </c>
      <c r="D59" s="6"/>
      <c r="E59" s="17"/>
      <c r="F59" s="6"/>
      <c r="G59" s="17"/>
      <c r="H59" s="6"/>
      <c r="I59" s="17"/>
      <c r="J59" s="6"/>
      <c r="K59" s="41"/>
      <c r="L59" s="87">
        <v>1</v>
      </c>
      <c r="M59" s="86">
        <f t="shared" si="15"/>
        <v>31</v>
      </c>
      <c r="N59" s="26"/>
      <c r="O59" s="2"/>
      <c r="P59" s="6"/>
      <c r="Q59" s="17"/>
      <c r="R59" s="6"/>
      <c r="S59" s="17"/>
      <c r="T59" s="26"/>
      <c r="U59" s="2"/>
    </row>
    <row r="60" spans="1:21" ht="14.4" thickBot="1">
      <c r="A60" s="168"/>
      <c r="B60" s="175"/>
      <c r="C60" s="56" t="s">
        <v>59</v>
      </c>
      <c r="D60" s="6"/>
      <c r="E60" s="17"/>
      <c r="F60" s="6"/>
      <c r="G60" s="17"/>
      <c r="H60" s="87">
        <v>1</v>
      </c>
      <c r="I60" s="17">
        <f t="shared" si="14"/>
        <v>36</v>
      </c>
      <c r="J60" s="6">
        <v>0</v>
      </c>
      <c r="K60" s="17">
        <f t="shared" si="14"/>
        <v>0</v>
      </c>
      <c r="L60" s="87">
        <v>1</v>
      </c>
      <c r="M60" s="86">
        <f t="shared" si="15"/>
        <v>31</v>
      </c>
      <c r="N60" s="26">
        <f t="shared" si="11"/>
        <v>67</v>
      </c>
      <c r="O60" s="2"/>
      <c r="P60" s="6">
        <v>2</v>
      </c>
      <c r="Q60" s="17">
        <f t="shared" si="10"/>
        <v>72</v>
      </c>
      <c r="R60" s="6"/>
      <c r="S60" s="17">
        <f t="shared" si="12"/>
        <v>0</v>
      </c>
      <c r="T60" s="26">
        <f t="shared" si="13"/>
        <v>72</v>
      </c>
      <c r="U60" s="2"/>
    </row>
    <row r="61" spans="1:21" ht="18" thickBot="1">
      <c r="A61" s="158" t="s">
        <v>24</v>
      </c>
      <c r="B61" s="159"/>
      <c r="C61" s="160"/>
      <c r="D61" s="15">
        <f t="shared" ref="D61:N61" si="16">SUM(D37:D60)</f>
        <v>7</v>
      </c>
      <c r="E61" s="15">
        <f t="shared" si="16"/>
        <v>252</v>
      </c>
      <c r="F61" s="15">
        <f t="shared" si="16"/>
        <v>9</v>
      </c>
      <c r="G61" s="15">
        <f t="shared" si="16"/>
        <v>324</v>
      </c>
      <c r="H61" s="15">
        <f t="shared" si="16"/>
        <v>13</v>
      </c>
      <c r="I61" s="15">
        <f t="shared" si="16"/>
        <v>468</v>
      </c>
      <c r="J61" s="15">
        <f t="shared" si="16"/>
        <v>13</v>
      </c>
      <c r="K61" s="15">
        <f t="shared" si="16"/>
        <v>468</v>
      </c>
      <c r="L61" s="15">
        <f t="shared" si="16"/>
        <v>29</v>
      </c>
      <c r="M61" s="15">
        <f t="shared" si="16"/>
        <v>899</v>
      </c>
      <c r="N61" s="15">
        <f t="shared" si="16"/>
        <v>2318</v>
      </c>
      <c r="O61" s="8"/>
      <c r="P61" s="15">
        <f>SUM(P45:P60)</f>
        <v>20.5</v>
      </c>
      <c r="Q61" s="15">
        <f t="shared" ref="Q61:S61" si="17">SUM(Q45:Q60)</f>
        <v>738</v>
      </c>
      <c r="R61" s="15">
        <f t="shared" si="17"/>
        <v>23</v>
      </c>
      <c r="S61" s="15">
        <f t="shared" si="17"/>
        <v>713</v>
      </c>
      <c r="T61" s="26">
        <f t="shared" si="13"/>
        <v>1451</v>
      </c>
      <c r="U61" s="8"/>
    </row>
    <row r="62" spans="1:21" ht="18.600000000000001" thickTop="1" thickBot="1">
      <c r="A62" s="177" t="s">
        <v>9</v>
      </c>
      <c r="B62" s="178"/>
      <c r="C62" s="179"/>
      <c r="D62" s="13">
        <v>34</v>
      </c>
      <c r="E62" s="14">
        <f>E61+E36</f>
        <v>1224</v>
      </c>
      <c r="F62" s="13">
        <v>34</v>
      </c>
      <c r="G62" s="14">
        <f t="shared" ref="G62:L62" si="18">G61+G36</f>
        <v>1224</v>
      </c>
      <c r="H62" s="13">
        <f t="shared" si="18"/>
        <v>34</v>
      </c>
      <c r="I62" s="14">
        <f t="shared" si="18"/>
        <v>1224</v>
      </c>
      <c r="J62" s="13">
        <f t="shared" si="18"/>
        <v>34</v>
      </c>
      <c r="K62" s="14">
        <f t="shared" si="18"/>
        <v>1169</v>
      </c>
      <c r="L62" s="13">
        <f t="shared" si="18"/>
        <v>34</v>
      </c>
      <c r="M62" s="14">
        <f>SUM(M36:M61)</f>
        <v>1953</v>
      </c>
      <c r="N62" s="28">
        <v>5942</v>
      </c>
      <c r="O62" s="30"/>
      <c r="P62" s="32"/>
      <c r="Q62" s="32">
        <f t="shared" ref="Q62:S62" si="19">SUM(Q11:Q61)</f>
        <v>1746</v>
      </c>
      <c r="R62" s="32"/>
      <c r="S62" s="32">
        <f t="shared" si="19"/>
        <v>1519</v>
      </c>
      <c r="T62" s="32">
        <f>SUM(T11:T61)</f>
        <v>3589</v>
      </c>
      <c r="U62" s="2"/>
    </row>
    <row r="63" spans="1:21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5" spans="1:2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spans="1:21" ht="15.6">
      <c r="B66" s="180" t="s">
        <v>43</v>
      </c>
      <c r="C66" s="180"/>
      <c r="D66" s="180"/>
      <c r="E66" s="180"/>
      <c r="F66" s="180"/>
      <c r="G66" s="180"/>
      <c r="H66" s="180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spans="1:21" ht="15.6">
      <c r="B67" s="3"/>
      <c r="C67" s="103" t="s">
        <v>32</v>
      </c>
      <c r="D67" s="180" t="s">
        <v>26</v>
      </c>
      <c r="E67" s="180"/>
      <c r="F67" s="180"/>
      <c r="G67" s="180"/>
      <c r="H67" s="180"/>
    </row>
    <row r="68" spans="1:21" ht="21" customHeight="1">
      <c r="B68" s="112"/>
      <c r="C68" s="103"/>
      <c r="D68" s="103" t="s">
        <v>27</v>
      </c>
      <c r="E68" s="103" t="s">
        <v>28</v>
      </c>
      <c r="F68" s="103" t="s">
        <v>29</v>
      </c>
      <c r="G68" s="103" t="s">
        <v>30</v>
      </c>
      <c r="H68" s="103" t="s">
        <v>31</v>
      </c>
    </row>
    <row r="69" spans="1:21" ht="21" customHeight="1">
      <c r="B69" s="185" t="s">
        <v>270</v>
      </c>
      <c r="C69" s="68" t="s">
        <v>100</v>
      </c>
      <c r="D69" s="36">
        <v>0</v>
      </c>
      <c r="E69" s="119">
        <v>1</v>
      </c>
      <c r="F69" s="119">
        <v>1</v>
      </c>
      <c r="G69" s="36"/>
      <c r="H69" s="36"/>
    </row>
    <row r="70" spans="1:21" ht="21" customHeight="1">
      <c r="B70" s="186"/>
      <c r="C70" s="68" t="s">
        <v>275</v>
      </c>
      <c r="D70" s="119">
        <v>1</v>
      </c>
      <c r="E70" s="36"/>
      <c r="F70" s="36"/>
      <c r="G70" s="36"/>
      <c r="H70" s="36"/>
    </row>
    <row r="71" spans="1:21" ht="21" customHeight="1">
      <c r="B71" s="186"/>
      <c r="C71" s="68" t="s">
        <v>278</v>
      </c>
      <c r="D71" s="119">
        <v>1</v>
      </c>
      <c r="E71" s="36"/>
      <c r="F71" s="36"/>
      <c r="G71" s="36"/>
      <c r="H71" s="36"/>
    </row>
    <row r="72" spans="1:21" ht="21" customHeight="1">
      <c r="B72" s="186"/>
      <c r="C72" s="68"/>
      <c r="D72" s="36"/>
      <c r="E72" s="36"/>
      <c r="F72" s="36"/>
      <c r="G72" s="36"/>
      <c r="H72" s="36"/>
    </row>
    <row r="73" spans="1:21" ht="20.399999999999999" customHeight="1">
      <c r="B73" s="187"/>
      <c r="C73" s="68" t="s">
        <v>273</v>
      </c>
      <c r="D73" s="36"/>
      <c r="E73" s="36"/>
      <c r="F73" s="36"/>
      <c r="G73" s="36"/>
      <c r="H73" s="119">
        <v>1</v>
      </c>
    </row>
    <row r="74" spans="1:21" ht="46.2">
      <c r="B74" s="113" t="s">
        <v>271</v>
      </c>
      <c r="C74" s="68" t="s">
        <v>272</v>
      </c>
      <c r="D74" s="119">
        <v>1</v>
      </c>
      <c r="E74" s="36"/>
      <c r="F74" s="119">
        <v>1</v>
      </c>
      <c r="G74" s="36"/>
      <c r="H74" s="119">
        <v>1</v>
      </c>
    </row>
    <row r="75" spans="1:21" ht="15.6">
      <c r="B75" s="182" t="s">
        <v>33</v>
      </c>
      <c r="C75" s="183"/>
      <c r="D75" s="35">
        <f>SUM(D69:D74)</f>
        <v>3</v>
      </c>
      <c r="E75" s="35">
        <f>SUM(E69:E73)</f>
        <v>1</v>
      </c>
      <c r="F75" s="35">
        <f>SUM(F69:F74)</f>
        <v>2</v>
      </c>
      <c r="G75" s="35">
        <f>SUM(G69:G73)</f>
        <v>0</v>
      </c>
      <c r="H75" s="35">
        <f>SUM(H69:H73)</f>
        <v>1</v>
      </c>
    </row>
    <row r="78" spans="1:21">
      <c r="A78" s="176" t="s">
        <v>44</v>
      </c>
      <c r="B78" s="176"/>
      <c r="C78" s="1" t="s">
        <v>45</v>
      </c>
    </row>
  </sheetData>
  <mergeCells count="48">
    <mergeCell ref="A78:B78"/>
    <mergeCell ref="A62:C62"/>
    <mergeCell ref="B66:H66"/>
    <mergeCell ref="D67:H67"/>
    <mergeCell ref="B69:B73"/>
    <mergeCell ref="B75:C75"/>
    <mergeCell ref="A10:B35"/>
    <mergeCell ref="A36:C36"/>
    <mergeCell ref="A37:A60"/>
    <mergeCell ref="B37:B38"/>
    <mergeCell ref="B45:B60"/>
    <mergeCell ref="A61:C61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L8:M8"/>
    <mergeCell ref="A6:C6"/>
    <mergeCell ref="D6:N6"/>
    <mergeCell ref="P6:T6"/>
    <mergeCell ref="A7:C7"/>
    <mergeCell ref="D7:N7"/>
    <mergeCell ref="P7:T7"/>
    <mergeCell ref="A4:C4"/>
    <mergeCell ref="D4:N4"/>
    <mergeCell ref="P4:T4"/>
    <mergeCell ref="A5:C5"/>
    <mergeCell ref="D5:N5"/>
    <mergeCell ref="P5:T5"/>
    <mergeCell ref="A3:C3"/>
    <mergeCell ref="D3:N3"/>
    <mergeCell ref="P3:T3"/>
    <mergeCell ref="A1:C1"/>
    <mergeCell ref="D1:T1"/>
    <mergeCell ref="A2:C2"/>
    <mergeCell ref="D2:N2"/>
    <mergeCell ref="P2:T2"/>
  </mergeCells>
  <pageMargins left="0.7" right="0.7" top="0.75" bottom="0.75" header="0.3" footer="0.3"/>
  <pageSetup paperSize="9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50705-012D-48F4-821B-A4D83E873152}">
  <sheetPr>
    <tabColor rgb="FFFFFF00"/>
  </sheetPr>
  <dimension ref="A1:U81"/>
  <sheetViews>
    <sheetView topLeftCell="C13" zoomScale="80" zoomScaleNormal="80" workbookViewId="0">
      <selection activeCell="M30" sqref="M30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51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52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84">
        <v>501882502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45536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7" si="0">D12*36</f>
        <v>144</v>
      </c>
      <c r="F12" s="86">
        <v>4</v>
      </c>
      <c r="G12" s="115">
        <f t="shared" ref="G12:G27" si="1">F12*36</f>
        <v>144</v>
      </c>
      <c r="H12" s="87">
        <v>3</v>
      </c>
      <c r="I12" s="124">
        <f t="shared" ref="I12:I22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6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46">
        <v>0</v>
      </c>
      <c r="E15" s="120">
        <f t="shared" si="0"/>
        <v>0</v>
      </c>
      <c r="F15" s="17">
        <v>0</v>
      </c>
      <c r="G15" s="1">
        <f t="shared" si="1"/>
        <v>0</v>
      </c>
      <c r="H15" s="87">
        <v>0</v>
      </c>
      <c r="I15" s="124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87">
        <v>0</v>
      </c>
      <c r="I16" s="124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87">
        <v>0</v>
      </c>
      <c r="I19" s="124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170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87">
        <v>2</v>
      </c>
      <c r="I20" s="86">
        <f t="shared" si="2"/>
        <v>72</v>
      </c>
      <c r="J20" s="87">
        <v>1</v>
      </c>
      <c r="K20" s="124">
        <v>36</v>
      </c>
      <c r="L20" s="6">
        <v>0</v>
      </c>
      <c r="M20" s="17">
        <f t="shared" si="3"/>
        <v>0</v>
      </c>
      <c r="N20" s="24">
        <f t="shared" ref="N20:N35" si="7">E20+G20+I20+K20</f>
        <v>180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124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116">
        <v>1</v>
      </c>
      <c r="I21" s="117">
        <f t="shared" si="2"/>
        <v>36</v>
      </c>
      <c r="J21" s="116">
        <v>1</v>
      </c>
      <c r="K21" s="117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116">
        <v>1</v>
      </c>
      <c r="G23" s="117">
        <f t="shared" si="1"/>
        <v>36</v>
      </c>
      <c r="H23" s="116">
        <v>0</v>
      </c>
      <c r="I23" s="117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281</v>
      </c>
      <c r="D24" s="116">
        <v>1</v>
      </c>
      <c r="E24" s="117">
        <f t="shared" si="0"/>
        <v>36</v>
      </c>
      <c r="F24" s="64">
        <v>0</v>
      </c>
      <c r="G24" s="65">
        <v>0</v>
      </c>
      <c r="H24" s="116">
        <v>0</v>
      </c>
      <c r="I24" s="117">
        <v>0</v>
      </c>
      <c r="J24" s="64">
        <v>0</v>
      </c>
      <c r="K24" s="65">
        <v>0</v>
      </c>
      <c r="L24" s="64">
        <v>0</v>
      </c>
      <c r="M24" s="65">
        <v>0</v>
      </c>
      <c r="N24" s="24">
        <f t="shared" si="7"/>
        <v>36</v>
      </c>
      <c r="O24" s="2"/>
      <c r="P24" s="46">
        <v>1</v>
      </c>
      <c r="Q24" s="45">
        <v>36</v>
      </c>
      <c r="R24" s="46">
        <v>1</v>
      </c>
      <c r="S24" s="45">
        <v>31</v>
      </c>
      <c r="T24" s="52">
        <f t="shared" si="5"/>
        <v>67</v>
      </c>
      <c r="U24" s="2"/>
    </row>
    <row r="25" spans="1:21">
      <c r="A25" s="168"/>
      <c r="B25" s="169"/>
      <c r="C25" s="66" t="s">
        <v>263</v>
      </c>
      <c r="D25" s="116">
        <v>1</v>
      </c>
      <c r="E25" s="117">
        <f t="shared" si="0"/>
        <v>36</v>
      </c>
      <c r="F25" s="64">
        <v>0</v>
      </c>
      <c r="G25" s="65">
        <v>0</v>
      </c>
      <c r="H25" s="116">
        <v>1</v>
      </c>
      <c r="I25" s="117">
        <v>36</v>
      </c>
      <c r="J25" s="64">
        <v>0</v>
      </c>
      <c r="K25" s="65">
        <v>0</v>
      </c>
      <c r="L25" s="64">
        <v>0</v>
      </c>
      <c r="M25" s="65">
        <v>0</v>
      </c>
      <c r="N25" s="24">
        <f t="shared" si="7"/>
        <v>72</v>
      </c>
      <c r="O25" s="2"/>
      <c r="P25" s="46">
        <v>1</v>
      </c>
      <c r="Q25" s="45">
        <v>36</v>
      </c>
      <c r="R25" s="46">
        <v>1</v>
      </c>
      <c r="S25" s="45">
        <v>31</v>
      </c>
      <c r="T25" s="52">
        <f t="shared" si="5"/>
        <v>67</v>
      </c>
      <c r="U25" s="2"/>
    </row>
    <row r="26" spans="1:21">
      <c r="A26" s="168"/>
      <c r="B26" s="169"/>
      <c r="C26" s="66" t="s">
        <v>264</v>
      </c>
      <c r="D26" s="64">
        <v>0</v>
      </c>
      <c r="E26" s="65">
        <v>0</v>
      </c>
      <c r="F26" s="116">
        <v>1</v>
      </c>
      <c r="G26" s="117">
        <v>36</v>
      </c>
      <c r="H26" s="116">
        <v>1</v>
      </c>
      <c r="I26" s="117">
        <v>36</v>
      </c>
      <c r="J26" s="64">
        <v>0</v>
      </c>
      <c r="K26" s="65">
        <v>0</v>
      </c>
      <c r="L26" s="64">
        <v>0</v>
      </c>
      <c r="M26" s="65">
        <v>0</v>
      </c>
      <c r="N26" s="24">
        <f t="shared" si="7"/>
        <v>72</v>
      </c>
      <c r="O26" s="2"/>
      <c r="P26" s="46"/>
      <c r="Q26" s="45"/>
      <c r="R26" s="46"/>
      <c r="S26" s="45"/>
      <c r="T26" s="52">
        <f t="shared" si="5"/>
        <v>0</v>
      </c>
      <c r="U26" s="2"/>
    </row>
    <row r="27" spans="1:21">
      <c r="A27" s="168"/>
      <c r="B27" s="169"/>
      <c r="C27" s="66" t="s">
        <v>282</v>
      </c>
      <c r="D27" s="116">
        <v>1</v>
      </c>
      <c r="E27" s="117">
        <f t="shared" si="0"/>
        <v>36</v>
      </c>
      <c r="F27" s="64">
        <v>0</v>
      </c>
      <c r="G27" s="65">
        <f t="shared" si="1"/>
        <v>0</v>
      </c>
      <c r="H27" s="116">
        <v>0</v>
      </c>
      <c r="I27" s="117">
        <v>0</v>
      </c>
      <c r="J27" s="64">
        <v>0</v>
      </c>
      <c r="K27" s="65">
        <v>0</v>
      </c>
      <c r="L27" s="64">
        <v>0</v>
      </c>
      <c r="M27" s="65">
        <v>0</v>
      </c>
      <c r="N27" s="24">
        <f t="shared" si="7"/>
        <v>36</v>
      </c>
      <c r="O27" s="2"/>
      <c r="P27" s="46">
        <v>1</v>
      </c>
      <c r="Q27" s="45">
        <v>36</v>
      </c>
      <c r="R27" s="46">
        <v>1</v>
      </c>
      <c r="S27" s="45">
        <v>31</v>
      </c>
      <c r="T27" s="52">
        <f t="shared" si="5"/>
        <v>67</v>
      </c>
      <c r="U27" s="2"/>
    </row>
    <row r="28" spans="1:21">
      <c r="A28" s="168"/>
      <c r="B28" s="169"/>
      <c r="C28" s="65" t="s">
        <v>95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64"/>
      <c r="M28" s="65"/>
      <c r="N28" s="24">
        <f t="shared" si="7"/>
        <v>31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65" t="s">
        <v>96</v>
      </c>
      <c r="D29" s="64"/>
      <c r="E29" s="65"/>
      <c r="F29" s="64"/>
      <c r="G29" s="65"/>
      <c r="H29" s="64"/>
      <c r="I29" s="65"/>
      <c r="J29" s="116">
        <v>1</v>
      </c>
      <c r="K29" s="117">
        <v>31</v>
      </c>
      <c r="L29" s="116">
        <v>1</v>
      </c>
      <c r="M29" s="117">
        <v>31</v>
      </c>
      <c r="N29" s="24">
        <v>124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7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1">
      <c r="A35" s="168"/>
      <c r="B35" s="169"/>
      <c r="C35" s="18"/>
      <c r="D35" s="6"/>
      <c r="E35" s="17"/>
      <c r="F35" s="6"/>
      <c r="G35" s="17"/>
      <c r="H35" s="6"/>
      <c r="I35" s="17"/>
      <c r="J35" s="6"/>
      <c r="K35" s="17"/>
      <c r="L35" s="6"/>
      <c r="M35" s="17"/>
      <c r="N35" s="24">
        <f t="shared" si="7"/>
        <v>0</v>
      </c>
      <c r="O35" s="2"/>
      <c r="P35" s="46"/>
      <c r="Q35" s="45"/>
      <c r="R35" s="46"/>
      <c r="S35" s="45"/>
      <c r="T35" s="52">
        <f t="shared" si="5"/>
        <v>0</v>
      </c>
      <c r="U35" s="2"/>
    </row>
    <row r="36" spans="1:21" ht="17.399999999999999">
      <c r="A36" s="170" t="s">
        <v>25</v>
      </c>
      <c r="B36" s="171"/>
      <c r="C36" s="172"/>
      <c r="D36" s="7">
        <f t="shared" ref="D36:M36" si="8">SUM(D11:D35)</f>
        <v>27</v>
      </c>
      <c r="E36" s="11">
        <f t="shared" si="8"/>
        <v>972</v>
      </c>
      <c r="F36" s="7">
        <f t="shared" si="8"/>
        <v>25</v>
      </c>
      <c r="G36" s="11">
        <f t="shared" si="8"/>
        <v>900</v>
      </c>
      <c r="H36" s="7">
        <f t="shared" si="8"/>
        <v>21</v>
      </c>
      <c r="I36" s="11">
        <f t="shared" si="8"/>
        <v>756</v>
      </c>
      <c r="J36" s="7">
        <f t="shared" si="8"/>
        <v>21</v>
      </c>
      <c r="K36" s="11">
        <f t="shared" si="8"/>
        <v>701</v>
      </c>
      <c r="L36" s="7">
        <f t="shared" si="8"/>
        <v>5</v>
      </c>
      <c r="M36" s="11">
        <f t="shared" si="8"/>
        <v>155</v>
      </c>
      <c r="N36" s="24">
        <f>(E36+G36+I36+K36+M36)</f>
        <v>3484</v>
      </c>
      <c r="O36" s="8"/>
      <c r="P36" s="53"/>
      <c r="Q36" s="54"/>
      <c r="R36" s="53"/>
      <c r="S36" s="54"/>
      <c r="T36" s="52">
        <f t="shared" si="5"/>
        <v>0</v>
      </c>
      <c r="U36" s="8"/>
    </row>
    <row r="37" spans="1:21" ht="41.25" customHeight="1">
      <c r="A37" s="168" t="s">
        <v>39</v>
      </c>
      <c r="B37" s="173" t="s">
        <v>22</v>
      </c>
      <c r="C37" s="10" t="s">
        <v>53</v>
      </c>
      <c r="D37" s="87">
        <v>0.5</v>
      </c>
      <c r="E37" s="86">
        <v>18</v>
      </c>
      <c r="F37" s="9">
        <v>0</v>
      </c>
      <c r="G37" s="10">
        <v>0</v>
      </c>
      <c r="H37" s="9"/>
      <c r="I37" s="10"/>
      <c r="J37" s="9"/>
      <c r="K37" s="10"/>
      <c r="L37" s="9"/>
      <c r="M37" s="10"/>
      <c r="N37" s="25">
        <f>E37+G37</f>
        <v>18</v>
      </c>
      <c r="O37" s="2"/>
      <c r="P37" s="9">
        <v>0.5</v>
      </c>
      <c r="Q37" s="10">
        <f>P37*36</f>
        <v>18</v>
      </c>
      <c r="R37" s="9"/>
      <c r="S37" s="10"/>
      <c r="T37" s="25">
        <f>Q37</f>
        <v>18</v>
      </c>
      <c r="U37" s="2"/>
    </row>
    <row r="38" spans="1:21" ht="43.5" customHeight="1">
      <c r="A38" s="168"/>
      <c r="B38" s="174"/>
      <c r="C38" s="10" t="s">
        <v>283</v>
      </c>
      <c r="D38" s="87">
        <v>2</v>
      </c>
      <c r="E38" s="86">
        <v>72</v>
      </c>
      <c r="F38" s="87">
        <v>2</v>
      </c>
      <c r="G38" s="86">
        <v>72</v>
      </c>
      <c r="H38" s="9"/>
      <c r="I38" s="10"/>
      <c r="J38" s="9"/>
      <c r="K38" s="10"/>
      <c r="L38" s="9"/>
      <c r="M38" s="10"/>
      <c r="N38" s="25">
        <f t="shared" ref="N38:N44" si="9">E38+G38</f>
        <v>144</v>
      </c>
      <c r="O38" s="2"/>
      <c r="P38" s="9">
        <v>2</v>
      </c>
      <c r="Q38" s="10">
        <f t="shared" ref="Q38:Q62" si="10">P38*36</f>
        <v>72</v>
      </c>
      <c r="R38" s="9"/>
      <c r="S38" s="10"/>
      <c r="T38" s="25">
        <f>Q38</f>
        <v>72</v>
      </c>
      <c r="U38" s="2"/>
    </row>
    <row r="39" spans="1:21" ht="43.5" customHeight="1">
      <c r="A39" s="168"/>
      <c r="B39" s="55"/>
      <c r="C39" s="10" t="s">
        <v>265</v>
      </c>
      <c r="D39" s="87">
        <v>2</v>
      </c>
      <c r="E39" s="86">
        <v>72</v>
      </c>
      <c r="F39" s="9">
        <v>0</v>
      </c>
      <c r="G39" s="10">
        <v>0</v>
      </c>
      <c r="H39" s="9"/>
      <c r="I39" s="10"/>
      <c r="J39" s="9"/>
      <c r="K39" s="10"/>
      <c r="L39" s="9"/>
      <c r="M39" s="10"/>
      <c r="N39" s="25">
        <f t="shared" si="9"/>
        <v>72</v>
      </c>
      <c r="O39" s="2"/>
      <c r="P39" s="9">
        <v>1</v>
      </c>
      <c r="Q39" s="10">
        <f t="shared" si="10"/>
        <v>36</v>
      </c>
      <c r="R39" s="9"/>
      <c r="S39" s="10"/>
      <c r="T39" s="25">
        <v>144</v>
      </c>
      <c r="U39" s="2"/>
    </row>
    <row r="40" spans="1:21" ht="43.5" customHeight="1">
      <c r="A40" s="168"/>
      <c r="B40" s="55"/>
      <c r="C40" s="10" t="s">
        <v>284</v>
      </c>
      <c r="D40" s="87">
        <v>1</v>
      </c>
      <c r="E40" s="86">
        <v>36</v>
      </c>
      <c r="F40" s="9">
        <v>0</v>
      </c>
      <c r="G40" s="10">
        <v>0</v>
      </c>
      <c r="H40" s="9"/>
      <c r="I40" s="10"/>
      <c r="J40" s="9"/>
      <c r="K40" s="10"/>
      <c r="L40" s="9"/>
      <c r="M40" s="10"/>
      <c r="N40" s="25">
        <f t="shared" si="9"/>
        <v>36</v>
      </c>
      <c r="O40" s="2"/>
      <c r="P40" s="9">
        <v>1</v>
      </c>
      <c r="Q40" s="10">
        <f t="shared" si="10"/>
        <v>36</v>
      </c>
      <c r="R40" s="9"/>
      <c r="S40" s="10"/>
      <c r="T40" s="25">
        <v>72</v>
      </c>
      <c r="U40" s="2"/>
    </row>
    <row r="41" spans="1:21" ht="43.5" customHeight="1">
      <c r="A41" s="168"/>
      <c r="B41" s="55"/>
      <c r="C41" s="10" t="s">
        <v>294</v>
      </c>
      <c r="D41" s="9">
        <v>0</v>
      </c>
      <c r="E41" s="10">
        <v>0</v>
      </c>
      <c r="F41" s="87">
        <v>3</v>
      </c>
      <c r="G41" s="86">
        <v>108</v>
      </c>
      <c r="H41" s="9"/>
      <c r="I41" s="10"/>
      <c r="J41" s="9"/>
      <c r="K41" s="10"/>
      <c r="L41" s="9"/>
      <c r="M41" s="10"/>
      <c r="N41" s="25">
        <f t="shared" si="9"/>
        <v>108</v>
      </c>
      <c r="O41" s="2"/>
      <c r="P41" s="9"/>
      <c r="Q41" s="10">
        <f t="shared" si="10"/>
        <v>0</v>
      </c>
      <c r="R41" s="9"/>
      <c r="S41" s="10"/>
      <c r="T41" s="25">
        <v>72</v>
      </c>
      <c r="U41" s="2"/>
    </row>
    <row r="42" spans="1:21" ht="43.5" customHeight="1">
      <c r="A42" s="168"/>
      <c r="B42" s="55"/>
      <c r="C42" s="10" t="s">
        <v>65</v>
      </c>
      <c r="D42" s="9">
        <v>0</v>
      </c>
      <c r="E42" s="10">
        <v>0</v>
      </c>
      <c r="F42" s="87">
        <v>1</v>
      </c>
      <c r="G42" s="86">
        <v>36</v>
      </c>
      <c r="H42" s="9"/>
      <c r="I42" s="10"/>
      <c r="J42" s="9"/>
      <c r="K42" s="10"/>
      <c r="L42" s="9"/>
      <c r="M42" s="10"/>
      <c r="N42" s="25">
        <f t="shared" si="9"/>
        <v>36</v>
      </c>
      <c r="O42" s="2"/>
      <c r="P42" s="9"/>
      <c r="Q42" s="10">
        <f t="shared" si="10"/>
        <v>0</v>
      </c>
      <c r="R42" s="9"/>
      <c r="S42" s="10"/>
      <c r="T42" s="25">
        <v>108</v>
      </c>
      <c r="U42" s="2"/>
    </row>
    <row r="43" spans="1:21" ht="43.5" customHeight="1">
      <c r="A43" s="168"/>
      <c r="B43" s="55"/>
      <c r="C43" s="10" t="s">
        <v>59</v>
      </c>
      <c r="D43" s="9">
        <v>0</v>
      </c>
      <c r="E43" s="10">
        <v>0</v>
      </c>
      <c r="F43" s="87">
        <v>1</v>
      </c>
      <c r="G43" s="86">
        <v>36</v>
      </c>
      <c r="H43" s="9"/>
      <c r="I43" s="10"/>
      <c r="J43" s="9"/>
      <c r="K43" s="10"/>
      <c r="L43" s="9"/>
      <c r="M43" s="10"/>
      <c r="N43" s="25">
        <f t="shared" si="9"/>
        <v>36</v>
      </c>
      <c r="O43" s="2"/>
      <c r="P43" s="9"/>
      <c r="Q43" s="10">
        <f t="shared" si="10"/>
        <v>0</v>
      </c>
      <c r="R43" s="9"/>
      <c r="S43" s="10"/>
      <c r="T43" s="25"/>
      <c r="U43" s="2"/>
    </row>
    <row r="44" spans="1:21" ht="43.5" customHeight="1">
      <c r="A44" s="168"/>
      <c r="B44" s="55"/>
      <c r="C44" s="10" t="s">
        <v>266</v>
      </c>
      <c r="D44" s="87">
        <v>1.5</v>
      </c>
      <c r="E44" s="86">
        <v>54</v>
      </c>
      <c r="F44" s="87">
        <v>2</v>
      </c>
      <c r="G44" s="86">
        <v>72</v>
      </c>
      <c r="H44" s="9"/>
      <c r="I44" s="10"/>
      <c r="J44" s="9"/>
      <c r="K44" s="10"/>
      <c r="L44" s="9"/>
      <c r="M44" s="10"/>
      <c r="N44" s="25">
        <f t="shared" si="9"/>
        <v>126</v>
      </c>
      <c r="O44" s="2"/>
      <c r="P44" s="9">
        <v>3.5</v>
      </c>
      <c r="Q44" s="10">
        <f t="shared" si="10"/>
        <v>126</v>
      </c>
      <c r="R44" s="9"/>
      <c r="S44" s="10"/>
      <c r="T44" s="25"/>
      <c r="U44" s="2"/>
    </row>
    <row r="45" spans="1:21" ht="14.4" thickBot="1">
      <c r="A45" s="168"/>
      <c r="B45" s="175"/>
      <c r="C45" s="56" t="s">
        <v>65</v>
      </c>
      <c r="D45" s="6"/>
      <c r="E45" s="17"/>
      <c r="F45" s="6"/>
      <c r="G45" s="17"/>
      <c r="H45" s="87">
        <v>2</v>
      </c>
      <c r="I45" s="17">
        <f>H45*36</f>
        <v>72</v>
      </c>
      <c r="J45" s="87">
        <v>3</v>
      </c>
      <c r="K45" s="17">
        <f>J45*36</f>
        <v>108</v>
      </c>
      <c r="L45" s="87">
        <v>2</v>
      </c>
      <c r="M45" s="17">
        <f>L45*31</f>
        <v>62</v>
      </c>
      <c r="N45" s="26">
        <f>I45+K45+M45</f>
        <v>242</v>
      </c>
      <c r="O45" s="2"/>
      <c r="P45" s="6">
        <v>4</v>
      </c>
      <c r="Q45" s="17">
        <f t="shared" si="10"/>
        <v>144</v>
      </c>
      <c r="R45" s="6">
        <v>4</v>
      </c>
      <c r="S45" s="17">
        <f>R45*31</f>
        <v>124</v>
      </c>
      <c r="T45" s="26">
        <f>Q45+S45</f>
        <v>268</v>
      </c>
      <c r="U45" s="2"/>
    </row>
    <row r="46" spans="1:21" ht="14.4" thickBot="1">
      <c r="A46" s="168"/>
      <c r="B46" s="175"/>
      <c r="C46" s="56" t="s">
        <v>267</v>
      </c>
      <c r="D46" s="6"/>
      <c r="E46" s="17"/>
      <c r="F46" s="6"/>
      <c r="G46" s="17"/>
      <c r="H46" s="6"/>
      <c r="I46" s="17"/>
      <c r="J46" s="6"/>
      <c r="K46" s="17"/>
      <c r="L46" s="87">
        <v>2</v>
      </c>
      <c r="M46" s="17">
        <f>L46*31</f>
        <v>62</v>
      </c>
      <c r="N46" s="26">
        <f t="shared" ref="N46:N62" si="11">I46+K46+M46</f>
        <v>62</v>
      </c>
      <c r="O46" s="2"/>
      <c r="P46" s="6"/>
      <c r="Q46" s="17">
        <f t="shared" si="10"/>
        <v>0</v>
      </c>
      <c r="R46" s="6">
        <v>2</v>
      </c>
      <c r="S46" s="17">
        <f t="shared" ref="S46:S62" si="12">R46*31</f>
        <v>62</v>
      </c>
      <c r="T46" s="26">
        <f t="shared" ref="T46:T63" si="13">Q46+S46</f>
        <v>62</v>
      </c>
      <c r="U46" s="2"/>
    </row>
    <row r="47" spans="1:21" ht="14.4" thickBot="1">
      <c r="A47" s="168"/>
      <c r="B47" s="175"/>
      <c r="C47" s="56" t="s">
        <v>66</v>
      </c>
      <c r="D47" s="6"/>
      <c r="E47" s="17"/>
      <c r="F47" s="6"/>
      <c r="G47" s="17"/>
      <c r="H47" s="87">
        <v>2</v>
      </c>
      <c r="I47" s="17">
        <f>H47*36</f>
        <v>72</v>
      </c>
      <c r="J47" s="6">
        <v>0</v>
      </c>
      <c r="K47" s="17">
        <f t="shared" ref="I47:K62" si="14">J47*36</f>
        <v>0</v>
      </c>
      <c r="L47" s="6">
        <v>0</v>
      </c>
      <c r="M47" s="17">
        <f t="shared" ref="M47:M62" si="15">L47*31</f>
        <v>0</v>
      </c>
      <c r="N47" s="26">
        <f t="shared" si="11"/>
        <v>72</v>
      </c>
      <c r="O47" s="2"/>
      <c r="P47" s="6">
        <v>5</v>
      </c>
      <c r="Q47" s="17">
        <f t="shared" si="10"/>
        <v>180</v>
      </c>
      <c r="R47" s="6"/>
      <c r="S47" s="17">
        <f t="shared" si="12"/>
        <v>0</v>
      </c>
      <c r="T47" s="26">
        <f t="shared" si="13"/>
        <v>180</v>
      </c>
      <c r="U47" s="2"/>
    </row>
    <row r="48" spans="1:21" ht="14.4" thickBot="1">
      <c r="A48" s="168"/>
      <c r="B48" s="175"/>
      <c r="C48" s="56" t="s">
        <v>67</v>
      </c>
      <c r="D48" s="6"/>
      <c r="E48" s="17"/>
      <c r="F48" s="6"/>
      <c r="G48" s="17"/>
      <c r="H48" s="87">
        <v>0.5</v>
      </c>
      <c r="I48" s="17">
        <f t="shared" si="14"/>
        <v>18</v>
      </c>
      <c r="J48" s="87">
        <v>1</v>
      </c>
      <c r="K48" s="17">
        <f t="shared" si="14"/>
        <v>36</v>
      </c>
      <c r="L48" s="87">
        <v>1</v>
      </c>
      <c r="M48" s="17">
        <f t="shared" si="15"/>
        <v>31</v>
      </c>
      <c r="N48" s="26">
        <f t="shared" si="11"/>
        <v>85</v>
      </c>
      <c r="O48" s="2"/>
      <c r="P48" s="6">
        <v>4</v>
      </c>
      <c r="Q48" s="17">
        <f t="shared" si="10"/>
        <v>144</v>
      </c>
      <c r="R48" s="6">
        <v>0</v>
      </c>
      <c r="S48" s="17">
        <f t="shared" si="12"/>
        <v>0</v>
      </c>
      <c r="T48" s="26">
        <f t="shared" si="13"/>
        <v>144</v>
      </c>
      <c r="U48" s="2"/>
    </row>
    <row r="49" spans="1:21" ht="14.4" thickBot="1">
      <c r="A49" s="168"/>
      <c r="B49" s="175"/>
      <c r="C49" s="56" t="s">
        <v>147</v>
      </c>
      <c r="D49" s="6"/>
      <c r="E49" s="17"/>
      <c r="F49" s="6"/>
      <c r="G49" s="17"/>
      <c r="H49" s="6">
        <v>0</v>
      </c>
      <c r="I49" s="17">
        <f t="shared" si="14"/>
        <v>0</v>
      </c>
      <c r="J49" s="6">
        <v>0</v>
      </c>
      <c r="K49" s="17">
        <f t="shared" si="14"/>
        <v>0</v>
      </c>
      <c r="L49" s="6"/>
      <c r="M49" s="17">
        <f t="shared" si="15"/>
        <v>0</v>
      </c>
      <c r="N49" s="26">
        <f t="shared" si="11"/>
        <v>0</v>
      </c>
      <c r="O49" s="2"/>
      <c r="P49" s="6">
        <v>7</v>
      </c>
      <c r="Q49" s="17">
        <f t="shared" si="10"/>
        <v>252</v>
      </c>
      <c r="R49" s="6">
        <v>7</v>
      </c>
      <c r="S49" s="17">
        <f t="shared" si="12"/>
        <v>217</v>
      </c>
      <c r="T49" s="26">
        <f t="shared" si="13"/>
        <v>469</v>
      </c>
      <c r="U49" s="2"/>
    </row>
    <row r="50" spans="1:21" ht="14.4" thickBot="1">
      <c r="A50" s="168"/>
      <c r="B50" s="175"/>
      <c r="C50" s="56" t="s">
        <v>70</v>
      </c>
      <c r="D50" s="6"/>
      <c r="E50" s="17"/>
      <c r="F50" s="6"/>
      <c r="G50" s="17"/>
      <c r="H50" s="6">
        <v>0</v>
      </c>
      <c r="I50" s="17">
        <f t="shared" si="14"/>
        <v>0</v>
      </c>
      <c r="J50" s="6">
        <v>0</v>
      </c>
      <c r="K50" s="17">
        <f t="shared" si="14"/>
        <v>0</v>
      </c>
      <c r="L50" s="6">
        <v>0</v>
      </c>
      <c r="M50" s="17">
        <f t="shared" si="15"/>
        <v>0</v>
      </c>
      <c r="N50" s="26">
        <f t="shared" si="11"/>
        <v>0</v>
      </c>
      <c r="O50" s="2"/>
      <c r="P50" s="6"/>
      <c r="Q50" s="17">
        <f t="shared" si="10"/>
        <v>0</v>
      </c>
      <c r="R50" s="6">
        <v>2.5</v>
      </c>
      <c r="S50" s="17">
        <f t="shared" si="12"/>
        <v>77.5</v>
      </c>
      <c r="T50" s="26">
        <f t="shared" si="13"/>
        <v>77.5</v>
      </c>
      <c r="U50" s="2"/>
    </row>
    <row r="51" spans="1:21" ht="14.4" thickBot="1">
      <c r="A51" s="168"/>
      <c r="B51" s="175"/>
      <c r="C51" s="56" t="s">
        <v>63</v>
      </c>
      <c r="D51" s="6"/>
      <c r="E51" s="17"/>
      <c r="F51" s="6"/>
      <c r="G51" s="17"/>
      <c r="H51" s="125">
        <v>1</v>
      </c>
      <c r="I51" s="17">
        <f t="shared" si="14"/>
        <v>36</v>
      </c>
      <c r="J51" s="125">
        <v>1</v>
      </c>
      <c r="K51" s="17">
        <f t="shared" si="14"/>
        <v>36</v>
      </c>
      <c r="L51" s="125">
        <v>1</v>
      </c>
      <c r="M51" s="17">
        <f t="shared" si="15"/>
        <v>31</v>
      </c>
      <c r="N51" s="26">
        <f t="shared" si="11"/>
        <v>103</v>
      </c>
      <c r="O51" s="2"/>
      <c r="P51" s="6"/>
      <c r="Q51" s="17">
        <f t="shared" si="10"/>
        <v>0</v>
      </c>
      <c r="R51" s="6"/>
      <c r="S51" s="17">
        <f t="shared" si="12"/>
        <v>0</v>
      </c>
      <c r="T51" s="26">
        <f t="shared" si="13"/>
        <v>0</v>
      </c>
      <c r="U51" s="2"/>
    </row>
    <row r="52" spans="1:21" ht="14.4" thickBot="1">
      <c r="A52" s="168"/>
      <c r="B52" s="175"/>
      <c r="C52" s="56" t="s">
        <v>268</v>
      </c>
      <c r="D52" s="6"/>
      <c r="E52" s="17"/>
      <c r="F52" s="6"/>
      <c r="G52" s="17"/>
      <c r="H52" s="125">
        <v>0.5</v>
      </c>
      <c r="I52" s="17">
        <f t="shared" si="14"/>
        <v>18</v>
      </c>
      <c r="J52" s="125">
        <v>1.5</v>
      </c>
      <c r="K52" s="17">
        <f t="shared" si="14"/>
        <v>54</v>
      </c>
      <c r="L52" s="125">
        <v>1</v>
      </c>
      <c r="M52" s="17">
        <f t="shared" si="15"/>
        <v>31</v>
      </c>
      <c r="N52" s="26">
        <f t="shared" si="11"/>
        <v>103</v>
      </c>
      <c r="O52" s="2"/>
      <c r="P52" s="6">
        <v>2</v>
      </c>
      <c r="Q52" s="17">
        <f t="shared" si="10"/>
        <v>72</v>
      </c>
      <c r="R52" s="6">
        <v>1</v>
      </c>
      <c r="S52" s="17">
        <f t="shared" si="12"/>
        <v>31</v>
      </c>
      <c r="T52" s="26">
        <f t="shared" si="13"/>
        <v>103</v>
      </c>
      <c r="U52" s="2"/>
    </row>
    <row r="53" spans="1:21" ht="14.4" thickBot="1">
      <c r="A53" s="168"/>
      <c r="B53" s="175"/>
      <c r="C53" s="56" t="s">
        <v>324</v>
      </c>
      <c r="D53" s="6"/>
      <c r="E53" s="17"/>
      <c r="F53" s="6"/>
      <c r="G53" s="17"/>
      <c r="H53" s="125"/>
      <c r="I53" s="17"/>
      <c r="J53" s="125"/>
      <c r="K53" s="17"/>
      <c r="L53" s="125">
        <v>1</v>
      </c>
      <c r="M53" s="17">
        <f t="shared" si="15"/>
        <v>31</v>
      </c>
      <c r="N53" s="26"/>
      <c r="O53" s="2"/>
      <c r="P53" s="6"/>
      <c r="Q53" s="17"/>
      <c r="R53" s="6"/>
      <c r="S53" s="17"/>
      <c r="T53" s="26"/>
      <c r="U53" s="2"/>
    </row>
    <row r="54" spans="1:21" ht="14.4" thickBot="1">
      <c r="A54" s="168"/>
      <c r="B54" s="175"/>
      <c r="C54" s="56" t="s">
        <v>325</v>
      </c>
      <c r="D54" s="6"/>
      <c r="E54" s="17"/>
      <c r="F54" s="6"/>
      <c r="G54" s="17"/>
      <c r="H54" s="72"/>
      <c r="I54" s="17">
        <f t="shared" si="14"/>
        <v>0</v>
      </c>
      <c r="J54" s="125">
        <v>0.5</v>
      </c>
      <c r="K54" s="17">
        <f t="shared" si="14"/>
        <v>18</v>
      </c>
      <c r="L54" s="125">
        <v>2</v>
      </c>
      <c r="M54" s="17">
        <f t="shared" si="15"/>
        <v>62</v>
      </c>
      <c r="N54" s="26">
        <f t="shared" si="11"/>
        <v>80</v>
      </c>
      <c r="O54" s="2"/>
      <c r="P54" s="6">
        <v>0.5</v>
      </c>
      <c r="Q54" s="17">
        <f t="shared" si="10"/>
        <v>18</v>
      </c>
      <c r="R54" s="6">
        <v>2</v>
      </c>
      <c r="S54" s="17">
        <f t="shared" si="12"/>
        <v>62</v>
      </c>
      <c r="T54" s="26">
        <f t="shared" si="13"/>
        <v>80</v>
      </c>
      <c r="U54" s="2"/>
    </row>
    <row r="55" spans="1:21" ht="14.4" thickBot="1">
      <c r="A55" s="168"/>
      <c r="B55" s="175"/>
      <c r="C55" s="56" t="s">
        <v>269</v>
      </c>
      <c r="D55" s="6"/>
      <c r="E55" s="17"/>
      <c r="F55" s="6"/>
      <c r="G55" s="17"/>
      <c r="H55" s="72"/>
      <c r="I55" s="17">
        <f t="shared" si="14"/>
        <v>0</v>
      </c>
      <c r="J55" s="72"/>
      <c r="K55" s="17">
        <f t="shared" si="14"/>
        <v>0</v>
      </c>
      <c r="L55" s="125">
        <v>2</v>
      </c>
      <c r="M55" s="17">
        <f t="shared" si="15"/>
        <v>62</v>
      </c>
      <c r="N55" s="26">
        <f t="shared" si="11"/>
        <v>62</v>
      </c>
      <c r="O55" s="2"/>
      <c r="P55" s="6"/>
      <c r="Q55" s="17">
        <f t="shared" si="10"/>
        <v>0</v>
      </c>
      <c r="R55" s="6">
        <v>2</v>
      </c>
      <c r="S55" s="17">
        <f t="shared" si="12"/>
        <v>62</v>
      </c>
      <c r="T55" s="26">
        <f t="shared" si="13"/>
        <v>62</v>
      </c>
      <c r="U55" s="2"/>
    </row>
    <row r="56" spans="1:21" ht="14.4" thickBot="1">
      <c r="A56" s="168"/>
      <c r="B56" s="175"/>
      <c r="C56" s="56" t="s">
        <v>73</v>
      </c>
      <c r="D56" s="6"/>
      <c r="E56" s="17"/>
      <c r="F56" s="6"/>
      <c r="G56" s="17"/>
      <c r="H56" s="125">
        <v>0.5</v>
      </c>
      <c r="I56" s="17">
        <f t="shared" si="14"/>
        <v>18</v>
      </c>
      <c r="J56" s="125">
        <v>1</v>
      </c>
      <c r="K56" s="17">
        <f t="shared" si="14"/>
        <v>36</v>
      </c>
      <c r="L56" s="125">
        <v>3</v>
      </c>
      <c r="M56" s="17">
        <f t="shared" si="15"/>
        <v>93</v>
      </c>
      <c r="N56" s="26">
        <f t="shared" si="11"/>
        <v>147</v>
      </c>
      <c r="O56" s="2"/>
      <c r="P56" s="6">
        <v>1.5</v>
      </c>
      <c r="Q56" s="17">
        <f t="shared" si="10"/>
        <v>54</v>
      </c>
      <c r="R56" s="6">
        <v>3</v>
      </c>
      <c r="S56" s="17">
        <f t="shared" si="12"/>
        <v>93</v>
      </c>
      <c r="T56" s="26">
        <f t="shared" si="13"/>
        <v>147</v>
      </c>
      <c r="U56" s="2"/>
    </row>
    <row r="57" spans="1:21" ht="14.4" thickBot="1">
      <c r="A57" s="168"/>
      <c r="B57" s="175"/>
      <c r="C57" s="56" t="s">
        <v>68</v>
      </c>
      <c r="D57" s="6"/>
      <c r="E57" s="17"/>
      <c r="F57" s="6"/>
      <c r="G57" s="17"/>
      <c r="H57" s="125">
        <v>5</v>
      </c>
      <c r="I57" s="17">
        <f t="shared" si="14"/>
        <v>180</v>
      </c>
      <c r="J57" s="125">
        <v>3</v>
      </c>
      <c r="K57" s="17">
        <f t="shared" si="14"/>
        <v>108</v>
      </c>
      <c r="L57" s="125">
        <v>7</v>
      </c>
      <c r="M57" s="17">
        <f t="shared" si="15"/>
        <v>217</v>
      </c>
      <c r="N57" s="26">
        <f t="shared" si="11"/>
        <v>505</v>
      </c>
      <c r="O57" s="2"/>
      <c r="P57" s="6">
        <v>5</v>
      </c>
      <c r="Q57" s="17">
        <f t="shared" si="10"/>
        <v>180</v>
      </c>
      <c r="R57" s="6">
        <v>12</v>
      </c>
      <c r="S57" s="17">
        <f t="shared" si="12"/>
        <v>372</v>
      </c>
      <c r="T57" s="26">
        <f t="shared" si="13"/>
        <v>552</v>
      </c>
      <c r="U57" s="2"/>
    </row>
    <row r="58" spans="1:21" ht="14.4" thickBot="1">
      <c r="A58" s="168"/>
      <c r="B58" s="175"/>
      <c r="C58" s="111" t="s">
        <v>273</v>
      </c>
      <c r="D58" s="6"/>
      <c r="E58" s="17"/>
      <c r="F58" s="6"/>
      <c r="G58" s="17"/>
      <c r="H58" s="6"/>
      <c r="I58" s="17">
        <f t="shared" si="14"/>
        <v>0</v>
      </c>
      <c r="J58" s="87">
        <v>1</v>
      </c>
      <c r="K58" s="17">
        <f t="shared" si="14"/>
        <v>36</v>
      </c>
      <c r="L58" s="87">
        <v>2</v>
      </c>
      <c r="M58" s="17">
        <f t="shared" si="15"/>
        <v>62</v>
      </c>
      <c r="N58" s="26">
        <f t="shared" si="11"/>
        <v>98</v>
      </c>
      <c r="O58" s="2"/>
      <c r="P58" s="6"/>
      <c r="Q58" s="17">
        <f t="shared" si="10"/>
        <v>0</v>
      </c>
      <c r="R58" s="6"/>
      <c r="S58" s="17">
        <f t="shared" si="12"/>
        <v>0</v>
      </c>
      <c r="T58" s="26">
        <f t="shared" si="13"/>
        <v>0</v>
      </c>
      <c r="U58" s="2"/>
    </row>
    <row r="59" spans="1:21" ht="14.4" thickBot="1">
      <c r="A59" s="168"/>
      <c r="B59" s="175"/>
      <c r="C59" s="111" t="s">
        <v>272</v>
      </c>
      <c r="D59" s="6"/>
      <c r="E59" s="17"/>
      <c r="F59" s="6"/>
      <c r="G59" s="17"/>
      <c r="H59" s="6"/>
      <c r="I59" s="17">
        <f t="shared" si="14"/>
        <v>0</v>
      </c>
      <c r="J59" s="87">
        <v>1</v>
      </c>
      <c r="K59" s="17">
        <f t="shared" si="14"/>
        <v>36</v>
      </c>
      <c r="L59" s="87">
        <v>2</v>
      </c>
      <c r="M59" s="17">
        <f t="shared" si="15"/>
        <v>62</v>
      </c>
      <c r="N59" s="26">
        <f t="shared" si="11"/>
        <v>98</v>
      </c>
      <c r="O59" s="2"/>
      <c r="P59" s="6"/>
      <c r="Q59" s="17">
        <f t="shared" si="10"/>
        <v>0</v>
      </c>
      <c r="R59" s="6"/>
      <c r="S59" s="17">
        <f t="shared" si="12"/>
        <v>0</v>
      </c>
      <c r="T59" s="26">
        <f t="shared" si="13"/>
        <v>0</v>
      </c>
      <c r="U59" s="2"/>
    </row>
    <row r="60" spans="1:21" ht="14.4" thickBot="1">
      <c r="A60" s="168"/>
      <c r="B60" s="175"/>
      <c r="C60" s="111" t="s">
        <v>60</v>
      </c>
      <c r="D60" s="6"/>
      <c r="E60" s="17"/>
      <c r="F60" s="6"/>
      <c r="G60" s="17"/>
      <c r="H60" s="6"/>
      <c r="I60" s="17"/>
      <c r="J60" s="87"/>
      <c r="K60" s="17"/>
      <c r="L60" s="87">
        <v>1</v>
      </c>
      <c r="M60" s="17">
        <f t="shared" si="15"/>
        <v>31</v>
      </c>
      <c r="N60" s="26"/>
      <c r="O60" s="2"/>
      <c r="P60" s="6"/>
      <c r="Q60" s="17"/>
      <c r="R60" s="6"/>
      <c r="S60" s="17"/>
      <c r="T60" s="26"/>
      <c r="U60" s="2"/>
    </row>
    <row r="61" spans="1:21" ht="14.4" thickBot="1">
      <c r="A61" s="168"/>
      <c r="B61" s="175"/>
      <c r="C61" s="111" t="s">
        <v>323</v>
      </c>
      <c r="D61" s="6"/>
      <c r="E61" s="17"/>
      <c r="F61" s="6"/>
      <c r="G61" s="17"/>
      <c r="H61" s="6"/>
      <c r="I61" s="17"/>
      <c r="J61" s="87"/>
      <c r="K61" s="17"/>
      <c r="L61" s="87">
        <v>1</v>
      </c>
      <c r="M61" s="17">
        <f t="shared" si="15"/>
        <v>31</v>
      </c>
      <c r="N61" s="26"/>
      <c r="O61" s="2"/>
      <c r="P61" s="6"/>
      <c r="Q61" s="17"/>
      <c r="R61" s="6"/>
      <c r="S61" s="17"/>
      <c r="T61" s="26"/>
      <c r="U61" s="2"/>
    </row>
    <row r="62" spans="1:21" ht="14.4" thickBot="1">
      <c r="A62" s="168"/>
      <c r="B62" s="175"/>
      <c r="C62" s="56" t="s">
        <v>59</v>
      </c>
      <c r="D62" s="6"/>
      <c r="E62" s="17"/>
      <c r="F62" s="6"/>
      <c r="G62" s="17"/>
      <c r="H62" s="87">
        <v>1.5</v>
      </c>
      <c r="I62" s="17">
        <f t="shared" si="14"/>
        <v>54</v>
      </c>
      <c r="J62" s="6">
        <v>0</v>
      </c>
      <c r="K62" s="17">
        <f t="shared" si="14"/>
        <v>0</v>
      </c>
      <c r="L62" s="6">
        <v>1</v>
      </c>
      <c r="M62" s="17">
        <f t="shared" si="15"/>
        <v>31</v>
      </c>
      <c r="N62" s="26">
        <f t="shared" si="11"/>
        <v>85</v>
      </c>
      <c r="O62" s="2"/>
      <c r="P62" s="6">
        <v>2</v>
      </c>
      <c r="Q62" s="17">
        <f t="shared" si="10"/>
        <v>72</v>
      </c>
      <c r="R62" s="6"/>
      <c r="S62" s="17">
        <f t="shared" si="12"/>
        <v>0</v>
      </c>
      <c r="T62" s="26">
        <f t="shared" si="13"/>
        <v>72</v>
      </c>
      <c r="U62" s="2"/>
    </row>
    <row r="63" spans="1:21" ht="18" thickBot="1">
      <c r="A63" s="158" t="s">
        <v>24</v>
      </c>
      <c r="B63" s="159"/>
      <c r="C63" s="160"/>
      <c r="D63" s="15">
        <f t="shared" ref="D63:N63" si="16">SUM(D37:D62)</f>
        <v>7</v>
      </c>
      <c r="E63" s="15">
        <f t="shared" si="16"/>
        <v>252</v>
      </c>
      <c r="F63" s="15">
        <f t="shared" si="16"/>
        <v>9</v>
      </c>
      <c r="G63" s="15">
        <f t="shared" si="16"/>
        <v>324</v>
      </c>
      <c r="H63" s="15">
        <f t="shared" si="16"/>
        <v>13</v>
      </c>
      <c r="I63" s="15">
        <f t="shared" si="16"/>
        <v>468</v>
      </c>
      <c r="J63" s="15">
        <f t="shared" si="16"/>
        <v>13</v>
      </c>
      <c r="K63" s="15">
        <f t="shared" si="16"/>
        <v>468</v>
      </c>
      <c r="L63" s="15">
        <f t="shared" si="16"/>
        <v>29</v>
      </c>
      <c r="M63" s="15">
        <f t="shared" si="16"/>
        <v>899</v>
      </c>
      <c r="N63" s="15">
        <f t="shared" si="16"/>
        <v>2318</v>
      </c>
      <c r="O63" s="8"/>
      <c r="P63" s="15">
        <f>SUM(P45:P62)</f>
        <v>31</v>
      </c>
      <c r="Q63" s="15">
        <f>SUM(Q45:Q62)</f>
        <v>1116</v>
      </c>
      <c r="R63" s="15">
        <f>SUM(R45:R62)</f>
        <v>35.5</v>
      </c>
      <c r="S63" s="15">
        <f>SUM(S45:S62)</f>
        <v>1100.5</v>
      </c>
      <c r="T63" s="26">
        <f t="shared" si="13"/>
        <v>2216.5</v>
      </c>
      <c r="U63" s="8"/>
    </row>
    <row r="64" spans="1:21" ht="18.600000000000001" thickTop="1" thickBot="1">
      <c r="A64" s="177" t="s">
        <v>9</v>
      </c>
      <c r="B64" s="178"/>
      <c r="C64" s="179"/>
      <c r="D64" s="13">
        <v>34</v>
      </c>
      <c r="E64" s="14">
        <f>E63+E36</f>
        <v>1224</v>
      </c>
      <c r="F64" s="13">
        <f>F63+F36</f>
        <v>34</v>
      </c>
      <c r="G64" s="14">
        <f>G36+G63</f>
        <v>1224</v>
      </c>
      <c r="H64" s="13">
        <f>H63+H36</f>
        <v>34</v>
      </c>
      <c r="I64" s="14">
        <f>I63+I36</f>
        <v>1224</v>
      </c>
      <c r="J64" s="13">
        <f>J63+J36</f>
        <v>34</v>
      </c>
      <c r="K64" s="14">
        <f>K63+K36</f>
        <v>1169</v>
      </c>
      <c r="L64" s="13">
        <f>L63+L36</f>
        <v>34</v>
      </c>
      <c r="M64" s="14">
        <f>SUM(M36:M63)</f>
        <v>1953</v>
      </c>
      <c r="N64" s="28">
        <v>5942</v>
      </c>
      <c r="O64" s="30"/>
      <c r="P64" s="32"/>
      <c r="Q64" s="32">
        <f t="shared" ref="Q64:S64" si="17">SUM(Q11:Q63)</f>
        <v>2628</v>
      </c>
      <c r="R64" s="32"/>
      <c r="S64" s="32">
        <f t="shared" si="17"/>
        <v>2294</v>
      </c>
      <c r="T64" s="32">
        <f>SUM(T11:T63)</f>
        <v>5120</v>
      </c>
      <c r="U64" s="2"/>
    </row>
    <row r="65" spans="2:2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7" spans="2:2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2:21" ht="15.6">
      <c r="B68" s="180" t="s">
        <v>43</v>
      </c>
      <c r="C68" s="180"/>
      <c r="D68" s="180"/>
      <c r="E68" s="180"/>
      <c r="F68" s="180"/>
      <c r="G68" s="180"/>
      <c r="H68" s="180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2:21" ht="15.6">
      <c r="B69" s="3"/>
      <c r="C69" s="103" t="s">
        <v>32</v>
      </c>
      <c r="D69" s="180" t="s">
        <v>26</v>
      </c>
      <c r="E69" s="180"/>
      <c r="F69" s="180"/>
      <c r="G69" s="180"/>
      <c r="H69" s="180"/>
    </row>
    <row r="70" spans="2:21" ht="21" customHeight="1">
      <c r="B70" s="112"/>
      <c r="C70" s="103"/>
      <c r="D70" s="103" t="s">
        <v>27</v>
      </c>
      <c r="E70" s="103" t="s">
        <v>28</v>
      </c>
      <c r="F70" s="103" t="s">
        <v>29</v>
      </c>
      <c r="G70" s="103" t="s">
        <v>30</v>
      </c>
      <c r="H70" s="103" t="s">
        <v>31</v>
      </c>
    </row>
    <row r="71" spans="2:21" ht="21" customHeight="1">
      <c r="B71" s="185" t="s">
        <v>270</v>
      </c>
      <c r="C71" s="68" t="s">
        <v>100</v>
      </c>
      <c r="D71" s="36">
        <v>0</v>
      </c>
      <c r="E71" s="119">
        <v>1</v>
      </c>
      <c r="F71" s="119">
        <v>1</v>
      </c>
      <c r="G71" s="36"/>
      <c r="H71" s="36"/>
    </row>
    <row r="72" spans="2:21" ht="21" customHeight="1">
      <c r="B72" s="186"/>
      <c r="C72" s="68" t="s">
        <v>275</v>
      </c>
      <c r="D72" s="119">
        <v>1</v>
      </c>
      <c r="E72" s="36"/>
      <c r="F72" s="36"/>
      <c r="G72" s="36"/>
      <c r="H72" s="36"/>
    </row>
    <row r="73" spans="2:21" ht="21" customHeight="1">
      <c r="B73" s="186"/>
      <c r="C73" s="68" t="s">
        <v>278</v>
      </c>
      <c r="D73" s="119">
        <v>1</v>
      </c>
      <c r="E73" s="36"/>
      <c r="F73" s="36"/>
      <c r="G73" s="36"/>
      <c r="H73" s="36"/>
    </row>
    <row r="74" spans="2:21" ht="21" customHeight="1">
      <c r="B74" s="186"/>
      <c r="C74" s="68" t="s">
        <v>273</v>
      </c>
      <c r="D74" s="119"/>
      <c r="E74" s="36"/>
      <c r="F74" s="36"/>
      <c r="G74" s="119">
        <v>1</v>
      </c>
      <c r="H74" s="119">
        <v>2</v>
      </c>
    </row>
    <row r="75" spans="2:21" ht="21" customHeight="1">
      <c r="B75" s="186"/>
      <c r="C75" s="68" t="s">
        <v>95</v>
      </c>
      <c r="D75" s="36"/>
      <c r="E75" s="36"/>
      <c r="F75" s="36"/>
      <c r="G75" s="119">
        <v>1</v>
      </c>
      <c r="H75" s="36"/>
    </row>
    <row r="76" spans="2:21" ht="20.399999999999999" customHeight="1">
      <c r="B76" s="187"/>
      <c r="C76" s="68" t="s">
        <v>96</v>
      </c>
      <c r="D76" s="36"/>
      <c r="E76" s="36"/>
      <c r="F76" s="36"/>
      <c r="G76" s="119">
        <v>1</v>
      </c>
      <c r="H76" s="36"/>
    </row>
    <row r="77" spans="2:21" ht="21" customHeight="1">
      <c r="B77" s="114"/>
      <c r="C77" s="68" t="s">
        <v>272</v>
      </c>
      <c r="D77" s="119">
        <v>1</v>
      </c>
      <c r="E77" s="36"/>
      <c r="F77" s="119">
        <v>1</v>
      </c>
      <c r="G77" s="119">
        <v>1</v>
      </c>
      <c r="H77" s="119">
        <v>2</v>
      </c>
    </row>
    <row r="78" spans="2:21" ht="15.6">
      <c r="B78" s="182" t="s">
        <v>33</v>
      </c>
      <c r="C78" s="183"/>
      <c r="D78" s="35">
        <f>SUM(D71:D77)</f>
        <v>3</v>
      </c>
      <c r="E78" s="35">
        <f>SUM(E71:E76)</f>
        <v>1</v>
      </c>
      <c r="F78" s="35">
        <f>SUM(F71:F76)</f>
        <v>1</v>
      </c>
      <c r="G78" s="35">
        <f>SUM(G71:G76)</f>
        <v>3</v>
      </c>
      <c r="H78" s="35">
        <f>SUM(H71:H76)</f>
        <v>2</v>
      </c>
    </row>
    <row r="81" spans="1:3">
      <c r="A81" s="176" t="s">
        <v>44</v>
      </c>
      <c r="B81" s="176"/>
      <c r="C81" s="1" t="s">
        <v>45</v>
      </c>
    </row>
  </sheetData>
  <mergeCells count="48">
    <mergeCell ref="A81:B81"/>
    <mergeCell ref="A64:C64"/>
    <mergeCell ref="B68:H68"/>
    <mergeCell ref="D69:H69"/>
    <mergeCell ref="B71:B76"/>
    <mergeCell ref="B78:C78"/>
    <mergeCell ref="A10:B35"/>
    <mergeCell ref="A36:C36"/>
    <mergeCell ref="A37:A62"/>
    <mergeCell ref="B37:B38"/>
    <mergeCell ref="B45:B62"/>
    <mergeCell ref="A63:C63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L8:M8"/>
    <mergeCell ref="A6:C6"/>
    <mergeCell ref="D6:N6"/>
    <mergeCell ref="P6:T6"/>
    <mergeCell ref="A7:C7"/>
    <mergeCell ref="D7:N7"/>
    <mergeCell ref="P7:T7"/>
    <mergeCell ref="A4:C4"/>
    <mergeCell ref="D4:N4"/>
    <mergeCell ref="P4:T4"/>
    <mergeCell ref="A5:C5"/>
    <mergeCell ref="D5:N5"/>
    <mergeCell ref="P5:T5"/>
    <mergeCell ref="A3:C3"/>
    <mergeCell ref="D3:N3"/>
    <mergeCell ref="P3:T3"/>
    <mergeCell ref="A1:C1"/>
    <mergeCell ref="D1:T1"/>
    <mergeCell ref="A2:C2"/>
    <mergeCell ref="D2:N2"/>
    <mergeCell ref="P2:T2"/>
  </mergeCells>
  <pageMargins left="0.7" right="0.7" top="0.75" bottom="0.75" header="0.3" footer="0.3"/>
  <pageSetup paperSize="9" orientation="landscape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W85"/>
  <sheetViews>
    <sheetView topLeftCell="C10" zoomScale="87" zoomScaleNormal="87" workbookViewId="0">
      <selection activeCell="M29" sqref="M29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109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286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119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5" si="0">D12*36</f>
        <v>144</v>
      </c>
      <c r="F12" s="86">
        <v>4</v>
      </c>
      <c r="G12" s="115">
        <f t="shared" ref="G12:G24" si="1">F12*36</f>
        <v>144</v>
      </c>
      <c r="H12" s="87">
        <v>3</v>
      </c>
      <c r="I12" s="124">
        <f t="shared" ref="I12:I22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5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104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87">
        <v>2</v>
      </c>
      <c r="I20" s="86">
        <f t="shared" si="2"/>
        <v>72</v>
      </c>
      <c r="J20" s="6">
        <v>0</v>
      </c>
      <c r="K20" s="21">
        <v>36</v>
      </c>
      <c r="L20" s="6">
        <v>0</v>
      </c>
      <c r="M20" s="17">
        <f t="shared" si="3"/>
        <v>0</v>
      </c>
      <c r="N20" s="24">
        <f t="shared" ref="N20:N34" si="7">E20+G20+I20+K20</f>
        <v>180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122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116">
        <v>1</v>
      </c>
      <c r="I21" s="117">
        <f t="shared" si="2"/>
        <v>36</v>
      </c>
      <c r="J21" s="116">
        <v>1</v>
      </c>
      <c r="K21" s="117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116">
        <v>1</v>
      </c>
      <c r="G23" s="117">
        <f t="shared" si="1"/>
        <v>36</v>
      </c>
      <c r="H23" s="64">
        <v>0</v>
      </c>
      <c r="I23" s="65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106</v>
      </c>
      <c r="D24" s="116">
        <v>1</v>
      </c>
      <c r="E24" s="117">
        <f t="shared" si="0"/>
        <v>36</v>
      </c>
      <c r="F24" s="116">
        <v>1</v>
      </c>
      <c r="G24" s="117">
        <f t="shared" si="1"/>
        <v>36</v>
      </c>
      <c r="H24" s="116">
        <v>1</v>
      </c>
      <c r="I24" s="117">
        <v>36</v>
      </c>
      <c r="J24" s="6"/>
      <c r="K24" s="17"/>
      <c r="L24" s="6"/>
      <c r="M24" s="17"/>
      <c r="N24" s="24">
        <f t="shared" si="7"/>
        <v>108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281</v>
      </c>
      <c r="D25" s="116">
        <v>1</v>
      </c>
      <c r="E25" s="117">
        <f t="shared" si="0"/>
        <v>36</v>
      </c>
      <c r="F25" s="64"/>
      <c r="G25" s="65"/>
      <c r="H25" s="64"/>
      <c r="I25" s="65"/>
      <c r="J25" s="6"/>
      <c r="K25" s="17"/>
      <c r="L25" s="6"/>
      <c r="M25" s="17"/>
      <c r="N25" s="24">
        <f t="shared" si="7"/>
        <v>36</v>
      </c>
      <c r="O25" s="2"/>
      <c r="P25" s="46"/>
      <c r="Q25" s="45"/>
      <c r="R25" s="46"/>
      <c r="S25" s="45"/>
      <c r="T25" s="52">
        <f t="shared" si="5"/>
        <v>0</v>
      </c>
      <c r="U25" s="2"/>
    </row>
    <row r="26" spans="1:21">
      <c r="A26" s="168"/>
      <c r="B26" s="169"/>
      <c r="C26" s="66" t="s">
        <v>282</v>
      </c>
      <c r="D26" s="116">
        <v>1</v>
      </c>
      <c r="E26" s="117">
        <v>36</v>
      </c>
      <c r="F26" s="64"/>
      <c r="G26" s="65"/>
      <c r="H26" s="64"/>
      <c r="I26" s="65"/>
      <c r="J26" s="6"/>
      <c r="K26" s="17"/>
      <c r="L26" s="6"/>
      <c r="M26" s="17"/>
      <c r="N26" s="24">
        <f t="shared" si="7"/>
        <v>36</v>
      </c>
      <c r="O26" s="2"/>
      <c r="P26" s="46"/>
      <c r="Q26" s="45"/>
      <c r="R26" s="46"/>
      <c r="S26" s="45"/>
      <c r="T26" s="52"/>
      <c r="U26" s="2"/>
    </row>
    <row r="27" spans="1:21">
      <c r="A27" s="168"/>
      <c r="B27" s="169"/>
      <c r="C27" s="65" t="s">
        <v>95</v>
      </c>
      <c r="D27" s="64"/>
      <c r="E27" s="65"/>
      <c r="F27" s="64"/>
      <c r="G27" s="65"/>
      <c r="H27" s="64"/>
      <c r="I27" s="65"/>
      <c r="J27" s="116">
        <v>1</v>
      </c>
      <c r="K27" s="117">
        <v>31</v>
      </c>
      <c r="L27" s="64"/>
      <c r="M27" s="65"/>
      <c r="N27" s="24">
        <f t="shared" si="7"/>
        <v>31</v>
      </c>
      <c r="O27" s="2"/>
      <c r="P27" s="46"/>
      <c r="Q27" s="45"/>
      <c r="R27" s="46"/>
      <c r="S27" s="45"/>
      <c r="T27" s="52">
        <f t="shared" si="5"/>
        <v>0</v>
      </c>
      <c r="U27" s="2"/>
    </row>
    <row r="28" spans="1:21">
      <c r="A28" s="168"/>
      <c r="B28" s="169"/>
      <c r="C28" s="65" t="s">
        <v>96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116">
        <v>1</v>
      </c>
      <c r="M28" s="117">
        <v>31</v>
      </c>
      <c r="N28" s="24">
        <v>124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17"/>
      <c r="D29" s="6"/>
      <c r="E29" s="17"/>
      <c r="F29" s="6"/>
      <c r="G29" s="17"/>
      <c r="H29" s="6"/>
      <c r="I29" s="17"/>
      <c r="J29" s="6"/>
      <c r="K29" s="17"/>
      <c r="L29" s="6"/>
      <c r="M29" s="17"/>
      <c r="N29" s="24">
        <f t="shared" si="7"/>
        <v>0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8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3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3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3" ht="17.399999999999999">
      <c r="A35" s="170" t="s">
        <v>25</v>
      </c>
      <c r="B35" s="171"/>
      <c r="C35" s="172"/>
      <c r="D35" s="7">
        <f t="shared" ref="D35:M35" si="8">SUM(D11:D34)</f>
        <v>27</v>
      </c>
      <c r="E35" s="11">
        <f t="shared" si="8"/>
        <v>972</v>
      </c>
      <c r="F35" s="7">
        <f t="shared" si="8"/>
        <v>25</v>
      </c>
      <c r="G35" s="11">
        <f t="shared" si="8"/>
        <v>900</v>
      </c>
      <c r="H35" s="7">
        <f t="shared" si="8"/>
        <v>20</v>
      </c>
      <c r="I35" s="11">
        <f t="shared" si="8"/>
        <v>720</v>
      </c>
      <c r="J35" s="7">
        <f t="shared" si="8"/>
        <v>20</v>
      </c>
      <c r="K35" s="11">
        <f t="shared" si="8"/>
        <v>701</v>
      </c>
      <c r="L35" s="7">
        <f t="shared" si="8"/>
        <v>5</v>
      </c>
      <c r="M35" s="11">
        <f t="shared" si="8"/>
        <v>155</v>
      </c>
      <c r="N35" s="24">
        <f>(E35+G35+I35+K35+M35)</f>
        <v>3448</v>
      </c>
      <c r="O35" s="8"/>
      <c r="P35" s="53"/>
      <c r="Q35" s="54"/>
      <c r="R35" s="53"/>
      <c r="S35" s="54"/>
      <c r="T35" s="52">
        <f t="shared" si="5"/>
        <v>0</v>
      </c>
      <c r="U35" s="8"/>
    </row>
    <row r="36" spans="1:23" ht="41.25" customHeight="1">
      <c r="A36" s="168" t="s">
        <v>39</v>
      </c>
      <c r="B36" s="173" t="s">
        <v>22</v>
      </c>
      <c r="C36" s="10" t="s">
        <v>53</v>
      </c>
      <c r="D36" s="87">
        <v>0.5</v>
      </c>
      <c r="E36" s="86">
        <v>18</v>
      </c>
      <c r="F36" s="9"/>
      <c r="G36" s="10"/>
      <c r="H36" s="9"/>
      <c r="I36" s="10"/>
      <c r="J36" s="9"/>
      <c r="K36" s="10"/>
      <c r="L36" s="9"/>
      <c r="M36" s="10"/>
      <c r="N36" s="25">
        <f>E36+G36</f>
        <v>18</v>
      </c>
      <c r="O36" s="2"/>
      <c r="P36" s="9">
        <v>0.5</v>
      </c>
      <c r="Q36" s="10">
        <v>18</v>
      </c>
      <c r="R36" s="9"/>
      <c r="S36" s="10"/>
      <c r="T36" s="25">
        <f>Q36</f>
        <v>18</v>
      </c>
      <c r="U36" s="2"/>
    </row>
    <row r="37" spans="1:23" ht="43.5" customHeight="1">
      <c r="A37" s="168"/>
      <c r="B37" s="174"/>
      <c r="C37" s="10" t="s">
        <v>64</v>
      </c>
      <c r="D37" s="9"/>
      <c r="E37" s="10"/>
      <c r="F37" s="9"/>
      <c r="G37" s="10"/>
      <c r="H37" s="9"/>
      <c r="I37" s="10"/>
      <c r="J37" s="9"/>
      <c r="K37" s="10"/>
      <c r="L37" s="87">
        <v>3</v>
      </c>
      <c r="M37" s="86">
        <v>62</v>
      </c>
      <c r="N37" s="25">
        <f>E37+G37</f>
        <v>0</v>
      </c>
      <c r="O37" s="2"/>
      <c r="P37" s="9"/>
      <c r="Q37" s="10"/>
      <c r="R37" s="9">
        <v>2</v>
      </c>
      <c r="S37" s="10">
        <v>62</v>
      </c>
      <c r="T37" s="25">
        <v>62</v>
      </c>
      <c r="U37" s="2"/>
    </row>
    <row r="38" spans="1:23" ht="43.5" customHeight="1">
      <c r="A38" s="168"/>
      <c r="B38" s="55"/>
      <c r="C38" s="10" t="s">
        <v>289</v>
      </c>
      <c r="D38" s="87">
        <v>3</v>
      </c>
      <c r="E38" s="86">
        <v>108</v>
      </c>
      <c r="F38" s="9"/>
      <c r="G38" s="10"/>
      <c r="H38" s="9"/>
      <c r="I38" s="10"/>
      <c r="J38" s="9"/>
      <c r="K38" s="10"/>
      <c r="L38" s="9"/>
      <c r="M38" s="10"/>
      <c r="N38" s="25">
        <v>108</v>
      </c>
      <c r="O38" s="2"/>
      <c r="P38" s="9">
        <v>3</v>
      </c>
      <c r="Q38" s="10">
        <v>108</v>
      </c>
      <c r="R38" s="9"/>
      <c r="S38" s="10"/>
      <c r="T38" s="25">
        <v>108</v>
      </c>
      <c r="U38" s="2"/>
    </row>
    <row r="39" spans="1:23" ht="43.5" customHeight="1">
      <c r="A39" s="168"/>
      <c r="B39" s="55"/>
      <c r="C39" s="10" t="s">
        <v>295</v>
      </c>
      <c r="D39" s="9"/>
      <c r="E39" s="10"/>
      <c r="F39" s="87">
        <v>4</v>
      </c>
      <c r="G39" s="86">
        <v>144</v>
      </c>
      <c r="H39" s="9"/>
      <c r="I39" s="10"/>
      <c r="J39" s="9"/>
      <c r="K39" s="10"/>
      <c r="L39" s="9"/>
      <c r="M39" s="10"/>
      <c r="N39" s="25">
        <v>144</v>
      </c>
      <c r="O39" s="2"/>
      <c r="P39" s="9">
        <v>4</v>
      </c>
      <c r="Q39" s="10">
        <v>144</v>
      </c>
      <c r="R39" s="9"/>
      <c r="S39" s="10"/>
      <c r="T39" s="25">
        <v>144</v>
      </c>
      <c r="U39" s="2"/>
    </row>
    <row r="40" spans="1:23" ht="43.5" customHeight="1">
      <c r="A40" s="168"/>
      <c r="B40" s="55"/>
      <c r="C40" s="10" t="s">
        <v>287</v>
      </c>
      <c r="D40" s="87">
        <v>2</v>
      </c>
      <c r="E40" s="86">
        <v>72</v>
      </c>
      <c r="F40" s="87">
        <v>2</v>
      </c>
      <c r="G40" s="86">
        <v>72</v>
      </c>
      <c r="H40" s="9"/>
      <c r="I40" s="10"/>
      <c r="J40" s="9"/>
      <c r="K40" s="10"/>
      <c r="L40" s="9"/>
      <c r="M40" s="10"/>
      <c r="N40" s="25">
        <v>144</v>
      </c>
      <c r="O40" s="2"/>
      <c r="P40" s="9">
        <v>4</v>
      </c>
      <c r="Q40" s="10">
        <v>144</v>
      </c>
      <c r="R40" s="9"/>
      <c r="S40" s="10"/>
      <c r="T40" s="25">
        <v>144</v>
      </c>
      <c r="U40" s="2"/>
    </row>
    <row r="41" spans="1:23" ht="43.5" customHeight="1">
      <c r="A41" s="168"/>
      <c r="B41" s="55"/>
      <c r="C41" s="10" t="s">
        <v>288</v>
      </c>
      <c r="D41" s="87">
        <v>1.5</v>
      </c>
      <c r="E41" s="86">
        <v>54</v>
      </c>
      <c r="F41" s="87">
        <v>3</v>
      </c>
      <c r="G41" s="86">
        <v>108</v>
      </c>
      <c r="H41" s="9"/>
      <c r="I41" s="10"/>
      <c r="J41" s="9"/>
      <c r="K41" s="10"/>
      <c r="L41" s="9"/>
      <c r="M41" s="10"/>
      <c r="N41" s="25">
        <v>162</v>
      </c>
      <c r="O41" s="2"/>
      <c r="P41" s="9">
        <v>3</v>
      </c>
      <c r="Q41" s="10">
        <v>108</v>
      </c>
      <c r="R41" s="9"/>
      <c r="S41" s="10"/>
      <c r="T41" s="25">
        <v>108</v>
      </c>
      <c r="U41" s="2"/>
      <c r="V41" s="106"/>
      <c r="W41" s="106"/>
    </row>
    <row r="42" spans="1:23">
      <c r="A42" s="168"/>
      <c r="B42" s="175" t="s">
        <v>23</v>
      </c>
      <c r="C42" s="17" t="s">
        <v>307</v>
      </c>
      <c r="D42" s="6"/>
      <c r="E42" s="17"/>
      <c r="F42" s="6"/>
      <c r="G42" s="17"/>
      <c r="H42" s="87">
        <v>3</v>
      </c>
      <c r="I42" s="17">
        <v>108</v>
      </c>
      <c r="J42" s="87">
        <v>2.5</v>
      </c>
      <c r="K42" s="17">
        <v>90</v>
      </c>
      <c r="L42" s="6"/>
      <c r="M42" s="17"/>
      <c r="N42" s="26">
        <f>I42+K42+M42</f>
        <v>198</v>
      </c>
      <c r="O42" s="2"/>
      <c r="P42" s="6"/>
      <c r="Q42" s="17"/>
      <c r="R42" s="6">
        <v>7</v>
      </c>
      <c r="S42" s="17">
        <v>217</v>
      </c>
      <c r="T42" s="26">
        <f>Q42+S42</f>
        <v>217</v>
      </c>
      <c r="U42" s="2"/>
      <c r="V42" s="104"/>
      <c r="W42" s="104"/>
    </row>
    <row r="43" spans="1:23">
      <c r="A43" s="168"/>
      <c r="B43" s="175"/>
      <c r="C43" s="17" t="s">
        <v>306</v>
      </c>
      <c r="D43" s="6"/>
      <c r="E43" s="17"/>
      <c r="F43" s="6"/>
      <c r="G43" s="17"/>
      <c r="H43" s="87">
        <v>4.5</v>
      </c>
      <c r="I43" s="17">
        <v>162</v>
      </c>
      <c r="J43" s="87">
        <v>4</v>
      </c>
      <c r="K43" s="17">
        <v>144</v>
      </c>
      <c r="L43" s="6"/>
      <c r="M43" s="17"/>
      <c r="N43" s="26">
        <f t="shared" ref="N43:N64" si="9">I43+K43+M43</f>
        <v>306</v>
      </c>
      <c r="O43" s="2"/>
      <c r="P43" s="6">
        <v>8.5</v>
      </c>
      <c r="Q43" s="17">
        <v>306</v>
      </c>
      <c r="R43" s="6"/>
      <c r="S43" s="17"/>
      <c r="T43" s="26">
        <f t="shared" ref="T43:T65" si="10">Q43+S43</f>
        <v>306</v>
      </c>
      <c r="U43" s="2"/>
      <c r="V43" s="104"/>
      <c r="W43" s="104"/>
    </row>
    <row r="44" spans="1:23">
      <c r="A44" s="168"/>
      <c r="B44" s="175"/>
      <c r="C44" s="17" t="s">
        <v>328</v>
      </c>
      <c r="D44" s="6"/>
      <c r="E44" s="17"/>
      <c r="F44" s="6"/>
      <c r="G44" s="17"/>
      <c r="H44" s="6"/>
      <c r="I44" s="17"/>
      <c r="J44" s="6"/>
      <c r="K44" s="17"/>
      <c r="L44" s="87">
        <v>10</v>
      </c>
      <c r="M44" s="17">
        <v>310</v>
      </c>
      <c r="N44" s="26">
        <f t="shared" si="9"/>
        <v>310</v>
      </c>
      <c r="O44" s="2"/>
      <c r="P44" s="6"/>
      <c r="Q44" s="17"/>
      <c r="R44" s="6">
        <v>10</v>
      </c>
      <c r="S44" s="17">
        <v>310</v>
      </c>
      <c r="T44" s="26">
        <f t="shared" si="10"/>
        <v>310</v>
      </c>
      <c r="U44" s="2"/>
      <c r="V44" s="104"/>
      <c r="W44" s="104"/>
    </row>
    <row r="45" spans="1:23">
      <c r="A45" s="168"/>
      <c r="B45" s="175"/>
      <c r="C45" s="17" t="s">
        <v>330</v>
      </c>
      <c r="D45" s="6"/>
      <c r="E45" s="17"/>
      <c r="F45" s="6"/>
      <c r="G45" s="17"/>
      <c r="H45" s="6"/>
      <c r="I45" s="17"/>
      <c r="J45" s="6"/>
      <c r="K45" s="17"/>
      <c r="L45" s="87">
        <v>3</v>
      </c>
      <c r="M45" s="17">
        <v>93</v>
      </c>
      <c r="N45" s="26">
        <f t="shared" si="9"/>
        <v>93</v>
      </c>
      <c r="O45" s="2"/>
      <c r="P45" s="6"/>
      <c r="Q45" s="17"/>
      <c r="R45" s="6">
        <v>3</v>
      </c>
      <c r="S45" s="17">
        <v>93</v>
      </c>
      <c r="T45" s="26">
        <f t="shared" si="10"/>
        <v>93</v>
      </c>
      <c r="U45" s="2"/>
      <c r="V45" s="104"/>
      <c r="W45" s="104"/>
    </row>
    <row r="46" spans="1:23">
      <c r="A46" s="168"/>
      <c r="B46" s="175"/>
      <c r="C46" s="17" t="s">
        <v>329</v>
      </c>
      <c r="D46" s="6"/>
      <c r="E46" s="17"/>
      <c r="F46" s="6"/>
      <c r="G46" s="17"/>
      <c r="H46" s="6"/>
      <c r="I46" s="17"/>
      <c r="J46" s="87">
        <v>3</v>
      </c>
      <c r="K46" s="17">
        <v>108</v>
      </c>
      <c r="L46" s="87">
        <v>8</v>
      </c>
      <c r="M46" s="17">
        <f>L46*31</f>
        <v>248</v>
      </c>
      <c r="N46" s="26">
        <f t="shared" si="9"/>
        <v>356</v>
      </c>
      <c r="O46" s="2"/>
      <c r="P46" s="6">
        <v>3</v>
      </c>
      <c r="Q46" s="17">
        <v>108</v>
      </c>
      <c r="R46" s="6">
        <v>8</v>
      </c>
      <c r="S46" s="17">
        <v>248</v>
      </c>
      <c r="T46" s="26">
        <f t="shared" si="10"/>
        <v>356</v>
      </c>
      <c r="U46" s="2"/>
      <c r="V46" s="104"/>
      <c r="W46" s="104"/>
    </row>
    <row r="47" spans="1:23">
      <c r="A47" s="168"/>
      <c r="B47" s="175"/>
      <c r="C47" s="17" t="s">
        <v>303</v>
      </c>
      <c r="D47" s="6"/>
      <c r="E47" s="17"/>
      <c r="F47" s="6"/>
      <c r="G47" s="17"/>
      <c r="H47" s="87">
        <v>2</v>
      </c>
      <c r="I47" s="17">
        <v>72</v>
      </c>
      <c r="J47" s="6"/>
      <c r="K47" s="17"/>
      <c r="L47" s="6"/>
      <c r="M47" s="17"/>
      <c r="N47" s="26">
        <f t="shared" si="9"/>
        <v>72</v>
      </c>
      <c r="O47" s="2"/>
      <c r="P47" s="6">
        <v>2</v>
      </c>
      <c r="Q47" s="17">
        <v>72</v>
      </c>
      <c r="R47" s="6">
        <v>8</v>
      </c>
      <c r="S47" s="17">
        <v>248</v>
      </c>
      <c r="T47" s="26">
        <f t="shared" si="10"/>
        <v>320</v>
      </c>
      <c r="U47" s="2"/>
      <c r="V47" s="104"/>
      <c r="W47" s="104"/>
    </row>
    <row r="48" spans="1:23">
      <c r="A48" s="168"/>
      <c r="B48" s="175"/>
      <c r="C48" s="17" t="s">
        <v>304</v>
      </c>
      <c r="D48" s="6"/>
      <c r="E48" s="17"/>
      <c r="F48" s="6"/>
      <c r="G48" s="17"/>
      <c r="H48" s="87">
        <v>2</v>
      </c>
      <c r="I48" s="17">
        <v>72</v>
      </c>
      <c r="J48" s="87">
        <v>2</v>
      </c>
      <c r="K48" s="17">
        <v>72</v>
      </c>
      <c r="L48" s="6"/>
      <c r="M48" s="17"/>
      <c r="N48" s="26">
        <f t="shared" si="9"/>
        <v>144</v>
      </c>
      <c r="O48" s="2"/>
      <c r="P48" s="6">
        <v>2</v>
      </c>
      <c r="Q48" s="17">
        <v>72</v>
      </c>
      <c r="R48" s="6">
        <v>2</v>
      </c>
      <c r="S48" s="17">
        <v>62</v>
      </c>
      <c r="T48" s="26">
        <f t="shared" si="10"/>
        <v>134</v>
      </c>
      <c r="U48" s="2"/>
      <c r="V48" s="104"/>
      <c r="W48" s="104"/>
    </row>
    <row r="49" spans="1:23" ht="15.6">
      <c r="A49" s="168"/>
      <c r="B49" s="175"/>
      <c r="C49" s="68" t="s">
        <v>305</v>
      </c>
      <c r="D49" s="6"/>
      <c r="E49" s="17"/>
      <c r="F49" s="6"/>
      <c r="G49" s="17"/>
      <c r="H49" s="116">
        <v>2.5</v>
      </c>
      <c r="I49" s="65">
        <v>90</v>
      </c>
      <c r="J49" s="116">
        <v>2.5</v>
      </c>
      <c r="K49" s="65">
        <v>90</v>
      </c>
      <c r="L49" s="116">
        <v>1</v>
      </c>
      <c r="M49" s="65">
        <v>31</v>
      </c>
      <c r="N49" s="67">
        <f t="shared" si="9"/>
        <v>211</v>
      </c>
      <c r="O49" s="2"/>
      <c r="P49" s="6"/>
      <c r="Q49" s="17"/>
      <c r="R49" s="6"/>
      <c r="S49" s="17"/>
      <c r="T49" s="26"/>
      <c r="U49" s="2"/>
      <c r="V49" s="104"/>
      <c r="W49" s="104"/>
    </row>
    <row r="50" spans="1:23">
      <c r="A50" s="168"/>
      <c r="B50" s="175"/>
      <c r="C50" s="17" t="s">
        <v>327</v>
      </c>
      <c r="D50" s="6"/>
      <c r="E50" s="17"/>
      <c r="F50" s="6"/>
      <c r="G50" s="17"/>
      <c r="H50" s="6"/>
      <c r="I50" s="17"/>
      <c r="J50" s="6"/>
      <c r="K50" s="17"/>
      <c r="L50" s="87">
        <v>4</v>
      </c>
      <c r="M50" s="65">
        <f>L50*31</f>
        <v>124</v>
      </c>
      <c r="N50" s="67">
        <f t="shared" si="9"/>
        <v>124</v>
      </c>
      <c r="O50" s="2"/>
      <c r="P50" s="6"/>
      <c r="Q50" s="17"/>
      <c r="R50" s="6"/>
      <c r="S50" s="17"/>
      <c r="T50" s="26"/>
      <c r="U50" s="2"/>
      <c r="V50" s="104"/>
      <c r="W50" s="104"/>
    </row>
    <row r="51" spans="1:23">
      <c r="A51" s="168"/>
      <c r="B51" s="175"/>
      <c r="C51" s="65"/>
      <c r="D51" s="64"/>
      <c r="E51" s="65"/>
      <c r="F51" s="64"/>
      <c r="G51" s="65"/>
      <c r="H51" s="64"/>
      <c r="I51" s="65"/>
      <c r="J51" s="64"/>
      <c r="K51" s="65"/>
      <c r="L51" s="64"/>
      <c r="M51" s="65"/>
      <c r="N51" s="67"/>
      <c r="O51" s="2"/>
      <c r="P51" s="6"/>
      <c r="Q51" s="17"/>
      <c r="R51" s="6"/>
      <c r="S51" s="17"/>
      <c r="T51" s="26">
        <f t="shared" si="10"/>
        <v>0</v>
      </c>
      <c r="U51" s="2"/>
      <c r="V51" s="104"/>
      <c r="W51" s="104"/>
    </row>
    <row r="52" spans="1:23">
      <c r="A52" s="168"/>
      <c r="B52" s="175"/>
      <c r="C52" s="17"/>
      <c r="D52" s="6"/>
      <c r="E52" s="17"/>
      <c r="F52" s="6"/>
      <c r="G52" s="17"/>
      <c r="H52" s="6"/>
      <c r="I52" s="17"/>
      <c r="J52" s="6"/>
      <c r="K52" s="17"/>
      <c r="L52" s="6"/>
      <c r="M52" s="17"/>
      <c r="N52" s="26"/>
      <c r="O52" s="2"/>
      <c r="P52" s="6"/>
      <c r="Q52" s="17"/>
      <c r="R52" s="6"/>
      <c r="S52" s="17"/>
      <c r="T52" s="26">
        <f t="shared" si="10"/>
        <v>0</v>
      </c>
      <c r="U52" s="2"/>
      <c r="V52" s="104"/>
      <c r="W52" s="104"/>
    </row>
    <row r="53" spans="1:23">
      <c r="A53" s="168"/>
      <c r="B53" s="175"/>
      <c r="C53" s="17"/>
      <c r="D53" s="6"/>
      <c r="E53" s="17"/>
      <c r="F53" s="6"/>
      <c r="G53" s="17"/>
      <c r="H53" s="6"/>
      <c r="I53" s="17"/>
      <c r="J53" s="6"/>
      <c r="K53" s="17"/>
      <c r="L53" s="6"/>
      <c r="M53" s="17"/>
      <c r="N53" s="26"/>
      <c r="O53" s="2"/>
      <c r="P53" s="6"/>
      <c r="Q53" s="17"/>
      <c r="R53" s="6"/>
      <c r="S53" s="17"/>
      <c r="T53" s="26">
        <f t="shared" si="10"/>
        <v>0</v>
      </c>
      <c r="U53" s="2"/>
      <c r="V53" s="104"/>
      <c r="W53" s="104"/>
    </row>
    <row r="54" spans="1:23">
      <c r="A54" s="168"/>
      <c r="B54" s="175"/>
      <c r="C54" s="17"/>
      <c r="D54" s="6"/>
      <c r="E54" s="17"/>
      <c r="F54" s="6"/>
      <c r="G54" s="17"/>
      <c r="H54" s="6"/>
      <c r="I54" s="17"/>
      <c r="J54" s="6"/>
      <c r="K54" s="17"/>
      <c r="L54" s="6"/>
      <c r="M54" s="17"/>
      <c r="N54" s="26"/>
      <c r="O54" s="2"/>
      <c r="P54" s="6"/>
      <c r="Q54" s="17"/>
      <c r="R54" s="6"/>
      <c r="S54" s="17"/>
      <c r="T54" s="26">
        <f t="shared" si="10"/>
        <v>0</v>
      </c>
      <c r="U54" s="2"/>
      <c r="V54" s="104"/>
      <c r="W54" s="104"/>
    </row>
    <row r="55" spans="1:23">
      <c r="A55" s="168"/>
      <c r="B55" s="175"/>
      <c r="C55" s="17"/>
      <c r="D55" s="6"/>
      <c r="E55" s="17"/>
      <c r="F55" s="6"/>
      <c r="G55" s="17"/>
      <c r="H55" s="6"/>
      <c r="I55" s="17"/>
      <c r="J55" s="6"/>
      <c r="K55" s="17"/>
      <c r="L55" s="6"/>
      <c r="M55" s="17"/>
      <c r="N55" s="26"/>
      <c r="O55" s="2"/>
      <c r="P55" s="6"/>
      <c r="Q55" s="17"/>
      <c r="R55" s="6"/>
      <c r="S55" s="17"/>
      <c r="T55" s="26">
        <f t="shared" si="10"/>
        <v>0</v>
      </c>
      <c r="U55" s="2"/>
      <c r="V55" s="104"/>
      <c r="W55" s="104"/>
    </row>
    <row r="56" spans="1:23">
      <c r="A56" s="168"/>
      <c r="B56" s="175"/>
      <c r="C56" s="17"/>
      <c r="D56" s="6"/>
      <c r="E56" s="17"/>
      <c r="F56" s="6"/>
      <c r="G56" s="17"/>
      <c r="H56" s="6"/>
      <c r="I56" s="17"/>
      <c r="J56" s="6"/>
      <c r="K56" s="17"/>
      <c r="L56" s="6"/>
      <c r="M56" s="17"/>
      <c r="N56" s="26"/>
      <c r="O56" s="2"/>
      <c r="P56" s="6"/>
      <c r="Q56" s="17"/>
      <c r="R56" s="6"/>
      <c r="S56" s="17"/>
      <c r="T56" s="26">
        <f t="shared" si="10"/>
        <v>0</v>
      </c>
      <c r="U56" s="2"/>
      <c r="V56" s="104"/>
      <c r="W56" s="104"/>
    </row>
    <row r="57" spans="1:23">
      <c r="A57" s="168"/>
      <c r="B57" s="175"/>
      <c r="C57" s="17"/>
      <c r="D57" s="6"/>
      <c r="E57" s="17"/>
      <c r="F57" s="6"/>
      <c r="G57" s="17"/>
      <c r="H57" s="6"/>
      <c r="I57" s="17"/>
      <c r="J57" s="6"/>
      <c r="K57" s="17"/>
      <c r="L57" s="6"/>
      <c r="M57" s="17"/>
      <c r="N57" s="26"/>
      <c r="O57" s="2"/>
      <c r="P57" s="6"/>
      <c r="Q57" s="17"/>
      <c r="R57" s="6"/>
      <c r="S57" s="17"/>
      <c r="T57" s="26">
        <f t="shared" si="10"/>
        <v>0</v>
      </c>
      <c r="U57" s="2"/>
      <c r="V57" s="104"/>
      <c r="W57" s="104"/>
    </row>
    <row r="58" spans="1:23">
      <c r="A58" s="168"/>
      <c r="B58" s="175"/>
      <c r="C58" s="17"/>
      <c r="D58" s="6"/>
      <c r="E58" s="17"/>
      <c r="F58" s="6"/>
      <c r="G58" s="17"/>
      <c r="H58" s="6"/>
      <c r="I58" s="17"/>
      <c r="J58" s="6"/>
      <c r="K58" s="17"/>
      <c r="L58" s="6"/>
      <c r="M58" s="17"/>
      <c r="N58" s="26"/>
      <c r="O58" s="2"/>
      <c r="P58" s="6"/>
      <c r="Q58" s="17"/>
      <c r="R58" s="6"/>
      <c r="S58" s="17"/>
      <c r="T58" s="26">
        <f t="shared" si="10"/>
        <v>0</v>
      </c>
      <c r="U58" s="2"/>
      <c r="V58" s="104"/>
      <c r="W58" s="104"/>
    </row>
    <row r="59" spans="1:23">
      <c r="A59" s="168"/>
      <c r="B59" s="175"/>
      <c r="C59" s="17"/>
      <c r="D59" s="6"/>
      <c r="E59" s="17"/>
      <c r="F59" s="6"/>
      <c r="G59" s="17"/>
      <c r="H59" s="6"/>
      <c r="I59" s="17"/>
      <c r="J59" s="6"/>
      <c r="K59" s="17"/>
      <c r="L59" s="6"/>
      <c r="M59" s="17"/>
      <c r="N59" s="26"/>
      <c r="O59" s="2"/>
      <c r="P59" s="6"/>
      <c r="Q59" s="17"/>
      <c r="R59" s="6"/>
      <c r="S59" s="17"/>
      <c r="T59" s="26">
        <f t="shared" si="10"/>
        <v>0</v>
      </c>
      <c r="U59" s="2"/>
      <c r="V59" s="104"/>
      <c r="W59" s="104"/>
    </row>
    <row r="60" spans="1:23">
      <c r="A60" s="168"/>
      <c r="B60" s="175"/>
      <c r="C60" s="17"/>
      <c r="D60" s="6"/>
      <c r="E60" s="17"/>
      <c r="F60" s="6"/>
      <c r="G60" s="17"/>
      <c r="H60" s="6"/>
      <c r="I60" s="17"/>
      <c r="J60" s="6"/>
      <c r="K60" s="17"/>
      <c r="L60" s="6"/>
      <c r="M60" s="17"/>
      <c r="N60" s="26"/>
      <c r="O60" s="2"/>
      <c r="P60" s="6"/>
      <c r="Q60" s="17"/>
      <c r="R60" s="6"/>
      <c r="S60" s="17"/>
      <c r="T60" s="26">
        <f t="shared" si="10"/>
        <v>0</v>
      </c>
      <c r="U60" s="2"/>
      <c r="V60" s="104"/>
      <c r="W60" s="104"/>
    </row>
    <row r="61" spans="1:23">
      <c r="A61" s="168"/>
      <c r="B61" s="175"/>
      <c r="C61" s="17"/>
      <c r="D61" s="6"/>
      <c r="E61" s="17"/>
      <c r="F61" s="6"/>
      <c r="G61" s="17"/>
      <c r="H61" s="6"/>
      <c r="I61" s="17"/>
      <c r="J61" s="6"/>
      <c r="K61" s="17"/>
      <c r="L61" s="6"/>
      <c r="M61" s="17"/>
      <c r="N61" s="26"/>
      <c r="O61" s="2"/>
      <c r="P61" s="6"/>
      <c r="Q61" s="17"/>
      <c r="R61" s="6"/>
      <c r="S61" s="17"/>
      <c r="T61" s="26">
        <f t="shared" si="10"/>
        <v>0</v>
      </c>
      <c r="U61" s="2"/>
      <c r="V61" s="104"/>
      <c r="W61" s="104"/>
    </row>
    <row r="62" spans="1:23">
      <c r="A62" s="168"/>
      <c r="B62" s="175"/>
      <c r="C62" s="17"/>
      <c r="D62" s="6"/>
      <c r="E62" s="17"/>
      <c r="F62" s="6"/>
      <c r="G62" s="17"/>
      <c r="H62" s="6"/>
      <c r="I62" s="17"/>
      <c r="J62" s="6"/>
      <c r="K62" s="17"/>
      <c r="L62" s="6"/>
      <c r="M62" s="17"/>
      <c r="N62" s="26"/>
      <c r="O62" s="2"/>
      <c r="P62" s="6"/>
      <c r="Q62" s="17"/>
      <c r="R62" s="6"/>
      <c r="S62" s="17"/>
      <c r="T62" s="26">
        <f t="shared" si="10"/>
        <v>0</v>
      </c>
      <c r="U62" s="2"/>
      <c r="V62" s="104"/>
      <c r="W62" s="104"/>
    </row>
    <row r="63" spans="1:23">
      <c r="A63" s="168"/>
      <c r="B63" s="175"/>
      <c r="C63" s="17"/>
      <c r="D63" s="6"/>
      <c r="E63" s="17"/>
      <c r="F63" s="6"/>
      <c r="G63" s="17"/>
      <c r="H63" s="6"/>
      <c r="I63" s="17"/>
      <c r="J63" s="6"/>
      <c r="K63" s="17"/>
      <c r="L63" s="6"/>
      <c r="M63" s="17"/>
      <c r="N63" s="26"/>
      <c r="O63" s="2"/>
      <c r="P63" s="6"/>
      <c r="Q63" s="17"/>
      <c r="R63" s="6"/>
      <c r="S63" s="17"/>
      <c r="T63" s="26">
        <f t="shared" si="10"/>
        <v>0</v>
      </c>
      <c r="U63" s="2"/>
      <c r="V63" s="104"/>
      <c r="W63" s="104"/>
    </row>
    <row r="64" spans="1:23">
      <c r="A64" s="168"/>
      <c r="B64" s="175"/>
      <c r="C64" s="19" t="s">
        <v>4</v>
      </c>
      <c r="D64" s="6">
        <v>0</v>
      </c>
      <c r="E64" s="17">
        <v>0</v>
      </c>
      <c r="F64" s="6">
        <v>0</v>
      </c>
      <c r="G64" s="17">
        <v>0</v>
      </c>
      <c r="H64" s="6">
        <v>0</v>
      </c>
      <c r="I64" s="17">
        <v>0</v>
      </c>
      <c r="J64" s="6">
        <v>0</v>
      </c>
      <c r="K64" s="17">
        <v>0</v>
      </c>
      <c r="L64" s="6">
        <v>0</v>
      </c>
      <c r="M64" s="17"/>
      <c r="N64" s="26">
        <f t="shared" si="9"/>
        <v>0</v>
      </c>
      <c r="O64" s="2"/>
      <c r="P64" s="6">
        <v>0</v>
      </c>
      <c r="Q64" s="17">
        <v>0</v>
      </c>
      <c r="R64" s="6">
        <v>0</v>
      </c>
      <c r="S64" s="17">
        <v>0</v>
      </c>
      <c r="T64" s="26">
        <f t="shared" si="10"/>
        <v>0</v>
      </c>
      <c r="U64" s="2"/>
      <c r="V64" s="104"/>
      <c r="W64" s="104"/>
    </row>
    <row r="65" spans="1:23" ht="18" thickBot="1">
      <c r="A65" s="158" t="s">
        <v>24</v>
      </c>
      <c r="B65" s="159"/>
      <c r="C65" s="160"/>
      <c r="D65" s="15">
        <f>SUM(D36:D63)</f>
        <v>7</v>
      </c>
      <c r="E65" s="12">
        <f>SUM(E36:E63)</f>
        <v>252</v>
      </c>
      <c r="F65" s="15">
        <f>SUM(F39:F41)</f>
        <v>9</v>
      </c>
      <c r="G65" s="12">
        <f>SUM(G36:G63)</f>
        <v>324</v>
      </c>
      <c r="H65" s="15">
        <f t="shared" ref="H65:M65" si="11">SUM(H42:H63)</f>
        <v>14</v>
      </c>
      <c r="I65" s="12">
        <f>SUM(I42:I63)</f>
        <v>504</v>
      </c>
      <c r="J65" s="15">
        <f t="shared" si="11"/>
        <v>14</v>
      </c>
      <c r="K65" s="12">
        <f>SUM(K42:K63)</f>
        <v>504</v>
      </c>
      <c r="L65" s="15">
        <f>SUM(L36:L63)</f>
        <v>29</v>
      </c>
      <c r="M65" s="12">
        <f t="shared" si="11"/>
        <v>806</v>
      </c>
      <c r="N65" s="27">
        <f>E65+G65+I65+K65+M65</f>
        <v>2390</v>
      </c>
      <c r="O65" s="8"/>
      <c r="P65" s="15">
        <f>SUM(P36:P64)</f>
        <v>30</v>
      </c>
      <c r="Q65" s="12">
        <f>SUM(Q36:Q64)</f>
        <v>1080</v>
      </c>
      <c r="R65" s="15">
        <f>SUM(R36:R64)</f>
        <v>40</v>
      </c>
      <c r="S65" s="12">
        <f>SUM(S36:S64)</f>
        <v>1240</v>
      </c>
      <c r="T65" s="32">
        <f t="shared" si="10"/>
        <v>2320</v>
      </c>
      <c r="U65" s="8"/>
      <c r="V65" s="105"/>
      <c r="W65" s="105"/>
    </row>
    <row r="66" spans="1:23" ht="18.600000000000001" thickTop="1" thickBot="1">
      <c r="A66" s="177" t="s">
        <v>9</v>
      </c>
      <c r="B66" s="178"/>
      <c r="C66" s="179"/>
      <c r="D66" s="13">
        <f>(D35+D65)</f>
        <v>34</v>
      </c>
      <c r="E66" s="14">
        <f>(E35+E65)</f>
        <v>1224</v>
      </c>
      <c r="F66" s="13">
        <f>F65+F35</f>
        <v>34</v>
      </c>
      <c r="G66" s="14">
        <f>(G35+G65)</f>
        <v>1224</v>
      </c>
      <c r="H66" s="13">
        <f>(H35+H65)</f>
        <v>34</v>
      </c>
      <c r="I66" s="14">
        <f>(I35+I64+I65)</f>
        <v>1224</v>
      </c>
      <c r="J66" s="13">
        <f t="shared" ref="J66" si="12">(J35+J65)</f>
        <v>34</v>
      </c>
      <c r="K66" s="14">
        <f>(K35+K64+K65)</f>
        <v>1205</v>
      </c>
      <c r="L66" s="13">
        <f t="shared" ref="L66" si="13">(L35+L65)</f>
        <v>34</v>
      </c>
      <c r="M66" s="14">
        <f t="shared" ref="M66" si="14">(M35+M64+M65)</f>
        <v>961</v>
      </c>
      <c r="N66" s="28">
        <f>(E66+G66+I66+K66+M66)</f>
        <v>5838</v>
      </c>
      <c r="O66" s="30"/>
      <c r="P66" s="13">
        <f>P65</f>
        <v>30</v>
      </c>
      <c r="Q66" s="14">
        <f>(Q64+Q65)</f>
        <v>1080</v>
      </c>
      <c r="R66" s="13">
        <f>R65</f>
        <v>40</v>
      </c>
      <c r="S66" s="14">
        <f>S65</f>
        <v>1240</v>
      </c>
      <c r="T66" s="33">
        <f>(Q66+S66)</f>
        <v>2320</v>
      </c>
      <c r="U66" s="2"/>
      <c r="V66" s="94"/>
      <c r="W66" s="94"/>
    </row>
    <row r="67" spans="1:23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9" spans="1:23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3" ht="15.6">
      <c r="B70" s="180" t="s">
        <v>43</v>
      </c>
      <c r="C70" s="180"/>
      <c r="D70" s="180"/>
      <c r="E70" s="180"/>
      <c r="F70" s="180"/>
      <c r="G70" s="180"/>
      <c r="H70" s="18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3" ht="15.6">
      <c r="B71" s="3"/>
      <c r="C71" s="34" t="s">
        <v>32</v>
      </c>
      <c r="D71" s="180" t="s">
        <v>26</v>
      </c>
      <c r="E71" s="180"/>
      <c r="F71" s="180"/>
      <c r="G71" s="180"/>
      <c r="H71" s="180"/>
    </row>
    <row r="72" spans="1:23" ht="21" customHeight="1">
      <c r="B72" s="181" t="s">
        <v>41</v>
      </c>
      <c r="C72" s="34"/>
      <c r="D72" s="34" t="s">
        <v>27</v>
      </c>
      <c r="E72" s="34" t="s">
        <v>28</v>
      </c>
      <c r="F72" s="34" t="s">
        <v>29</v>
      </c>
      <c r="G72" s="34" t="s">
        <v>30</v>
      </c>
      <c r="H72" s="34" t="s">
        <v>31</v>
      </c>
    </row>
    <row r="73" spans="1:23" ht="21" customHeight="1">
      <c r="B73" s="181"/>
      <c r="C73" s="68" t="s">
        <v>100</v>
      </c>
      <c r="D73" s="119">
        <v>1</v>
      </c>
      <c r="E73" s="119">
        <v>1</v>
      </c>
      <c r="F73" s="119">
        <v>1</v>
      </c>
      <c r="G73" s="36"/>
      <c r="H73" s="36"/>
    </row>
    <row r="74" spans="1:23" ht="21" customHeight="1">
      <c r="B74" s="181"/>
      <c r="C74" s="68" t="s">
        <v>275</v>
      </c>
      <c r="D74" s="119">
        <v>1</v>
      </c>
      <c r="E74" s="36"/>
      <c r="F74" s="36"/>
      <c r="G74" s="36"/>
      <c r="H74" s="36"/>
    </row>
    <row r="75" spans="1:23" ht="21" customHeight="1">
      <c r="B75" s="181"/>
      <c r="C75" s="68" t="s">
        <v>278</v>
      </c>
      <c r="D75" s="119">
        <v>1</v>
      </c>
      <c r="E75" s="36"/>
      <c r="F75" s="36"/>
      <c r="G75" s="36"/>
      <c r="H75" s="36"/>
    </row>
    <row r="76" spans="1:23" ht="21" customHeight="1">
      <c r="B76" s="181"/>
      <c r="C76" s="68" t="s">
        <v>95</v>
      </c>
      <c r="D76" s="36"/>
      <c r="E76" s="36"/>
      <c r="F76" s="36"/>
      <c r="G76" s="119">
        <v>1</v>
      </c>
      <c r="H76" s="36"/>
    </row>
    <row r="77" spans="1:23" ht="21" customHeight="1">
      <c r="B77" s="181"/>
      <c r="C77" s="68" t="s">
        <v>96</v>
      </c>
      <c r="D77" s="36"/>
      <c r="E77" s="36"/>
      <c r="F77" s="36"/>
      <c r="G77" s="119">
        <v>1</v>
      </c>
      <c r="H77" s="119">
        <v>1</v>
      </c>
    </row>
    <row r="78" spans="1:23" ht="21" customHeight="1">
      <c r="B78" s="181" t="s">
        <v>42</v>
      </c>
      <c r="C78" s="68" t="s">
        <v>120</v>
      </c>
      <c r="D78" s="36"/>
      <c r="E78" s="36"/>
      <c r="F78" s="119">
        <v>2.5</v>
      </c>
      <c r="G78" s="119">
        <v>2.5</v>
      </c>
      <c r="H78" s="119">
        <v>1</v>
      </c>
    </row>
    <row r="79" spans="1:23" ht="21" customHeight="1">
      <c r="B79" s="181"/>
      <c r="C79" s="36"/>
      <c r="D79" s="36"/>
      <c r="E79" s="36"/>
      <c r="F79" s="36"/>
      <c r="G79" s="36"/>
      <c r="H79" s="36"/>
    </row>
    <row r="80" spans="1:23" ht="21" customHeight="1">
      <c r="B80" s="181"/>
      <c r="C80" s="36"/>
      <c r="D80" s="36"/>
      <c r="E80" s="36"/>
      <c r="F80" s="36"/>
      <c r="G80" s="36"/>
      <c r="H80" s="36"/>
    </row>
    <row r="81" spans="1:8" ht="21" customHeight="1">
      <c r="B81" s="181"/>
      <c r="C81" s="36"/>
      <c r="D81" s="36"/>
      <c r="E81" s="36"/>
      <c r="F81" s="36"/>
      <c r="G81" s="36"/>
      <c r="H81" s="36"/>
    </row>
    <row r="82" spans="1:8" ht="15.6">
      <c r="B82" s="182" t="s">
        <v>33</v>
      </c>
      <c r="C82" s="183"/>
      <c r="D82" s="35">
        <f>SUM(D73:D81)</f>
        <v>3</v>
      </c>
      <c r="E82" s="35">
        <f t="shared" ref="E82:H82" si="15">SUM(E73:E81)</f>
        <v>1</v>
      </c>
      <c r="F82" s="35">
        <f t="shared" si="15"/>
        <v>3.5</v>
      </c>
      <c r="G82" s="35">
        <f t="shared" si="15"/>
        <v>4.5</v>
      </c>
      <c r="H82" s="35">
        <f t="shared" si="15"/>
        <v>2</v>
      </c>
    </row>
    <row r="85" spans="1:8">
      <c r="A85" s="176" t="s">
        <v>44</v>
      </c>
      <c r="B85" s="176"/>
      <c r="C85" s="1" t="s">
        <v>45</v>
      </c>
    </row>
  </sheetData>
  <mergeCells count="49">
    <mergeCell ref="A3:C3"/>
    <mergeCell ref="D3:N3"/>
    <mergeCell ref="P3:T3"/>
    <mergeCell ref="A1:C1"/>
    <mergeCell ref="D1:T1"/>
    <mergeCell ref="A2:C2"/>
    <mergeCell ref="D2:N2"/>
    <mergeCell ref="P2:T2"/>
    <mergeCell ref="A4:C4"/>
    <mergeCell ref="D4:N4"/>
    <mergeCell ref="P4:T4"/>
    <mergeCell ref="A5:C5"/>
    <mergeCell ref="D5:N5"/>
    <mergeCell ref="P5:T5"/>
    <mergeCell ref="L8:M8"/>
    <mergeCell ref="A6:C6"/>
    <mergeCell ref="D6:N6"/>
    <mergeCell ref="P6:T6"/>
    <mergeCell ref="A7:C7"/>
    <mergeCell ref="D7:N7"/>
    <mergeCell ref="P7:T7"/>
    <mergeCell ref="A65:C65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A10:B34"/>
    <mergeCell ref="A35:C35"/>
    <mergeCell ref="A36:A64"/>
    <mergeCell ref="B36:B37"/>
    <mergeCell ref="B42:B64"/>
    <mergeCell ref="A85:B85"/>
    <mergeCell ref="A66:C66"/>
    <mergeCell ref="B70:H70"/>
    <mergeCell ref="D71:H71"/>
    <mergeCell ref="B72:B77"/>
    <mergeCell ref="B78:B81"/>
    <mergeCell ref="B82:C82"/>
  </mergeCells>
  <pageMargins left="0.7" right="0.7" top="0.75" bottom="0.75" header="0.3" footer="0.3"/>
  <pageSetup paperSize="9" orientation="landscape" verticalDpi="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U85"/>
  <sheetViews>
    <sheetView topLeftCell="C16" zoomScale="89" zoomScaleNormal="89" workbookViewId="0">
      <selection activeCell="M29" sqref="M29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109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108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110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6" si="0">D12*36</f>
        <v>144</v>
      </c>
      <c r="F12" s="86">
        <v>4</v>
      </c>
      <c r="G12" s="115">
        <f t="shared" ref="G12:G24" si="1">F12*36</f>
        <v>144</v>
      </c>
      <c r="H12" s="87">
        <v>3</v>
      </c>
      <c r="I12" s="124">
        <f t="shared" ref="I12:I22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5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36</v>
      </c>
      <c r="L19" s="6">
        <v>0</v>
      </c>
      <c r="M19" s="21">
        <f t="shared" si="3"/>
        <v>0</v>
      </c>
      <c r="N19" s="24">
        <f t="shared" si="4"/>
        <v>144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104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87">
        <v>2</v>
      </c>
      <c r="I20" s="86">
        <f t="shared" si="2"/>
        <v>72</v>
      </c>
      <c r="J20" s="6">
        <v>0</v>
      </c>
      <c r="K20" s="21">
        <v>36</v>
      </c>
      <c r="L20" s="6">
        <v>0</v>
      </c>
      <c r="M20" s="17">
        <f t="shared" si="3"/>
        <v>0</v>
      </c>
      <c r="N20" s="24">
        <f t="shared" ref="N20:N34" si="7">E20+G20+I20+K20</f>
        <v>180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124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116">
        <v>1</v>
      </c>
      <c r="I21" s="117">
        <f t="shared" si="2"/>
        <v>36</v>
      </c>
      <c r="J21" s="116">
        <v>1</v>
      </c>
      <c r="K21" s="117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116">
        <v>1</v>
      </c>
      <c r="G23" s="117">
        <f t="shared" si="1"/>
        <v>36</v>
      </c>
      <c r="H23" s="64">
        <v>0</v>
      </c>
      <c r="I23" s="65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106</v>
      </c>
      <c r="D24" s="116">
        <v>1</v>
      </c>
      <c r="E24" s="117">
        <f t="shared" si="0"/>
        <v>36</v>
      </c>
      <c r="F24" s="116">
        <v>1</v>
      </c>
      <c r="G24" s="117">
        <f t="shared" si="1"/>
        <v>36</v>
      </c>
      <c r="H24" s="116">
        <v>1</v>
      </c>
      <c r="I24" s="117">
        <v>36</v>
      </c>
      <c r="J24" s="6"/>
      <c r="K24" s="17"/>
      <c r="L24" s="6"/>
      <c r="M24" s="17"/>
      <c r="N24" s="24">
        <f t="shared" si="7"/>
        <v>108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281</v>
      </c>
      <c r="D25" s="116">
        <v>1</v>
      </c>
      <c r="E25" s="117">
        <f t="shared" si="0"/>
        <v>36</v>
      </c>
      <c r="F25" s="64"/>
      <c r="G25" s="65"/>
      <c r="H25" s="64"/>
      <c r="I25" s="65"/>
      <c r="J25" s="6"/>
      <c r="K25" s="17"/>
      <c r="L25" s="6"/>
      <c r="M25" s="17"/>
      <c r="N25" s="24">
        <f t="shared" si="7"/>
        <v>36</v>
      </c>
      <c r="O25" s="2"/>
      <c r="P25" s="46"/>
      <c r="Q25" s="45"/>
      <c r="R25" s="46"/>
      <c r="S25" s="45"/>
      <c r="T25" s="52">
        <f t="shared" si="5"/>
        <v>0</v>
      </c>
      <c r="U25" s="2"/>
    </row>
    <row r="26" spans="1:21">
      <c r="A26" s="168"/>
      <c r="B26" s="169"/>
      <c r="C26" s="66" t="s">
        <v>282</v>
      </c>
      <c r="D26" s="116">
        <v>1</v>
      </c>
      <c r="E26" s="117">
        <f t="shared" si="0"/>
        <v>36</v>
      </c>
      <c r="F26" s="64"/>
      <c r="G26" s="65"/>
      <c r="H26" s="64"/>
      <c r="I26" s="65"/>
      <c r="J26" s="6"/>
      <c r="K26" s="17"/>
      <c r="L26" s="6"/>
      <c r="M26" s="17"/>
      <c r="N26" s="24">
        <f t="shared" si="7"/>
        <v>36</v>
      </c>
      <c r="O26" s="2"/>
      <c r="P26" s="46"/>
      <c r="Q26" s="45"/>
      <c r="R26" s="46"/>
      <c r="S26" s="45"/>
      <c r="T26" s="52"/>
      <c r="U26" s="2"/>
    </row>
    <row r="27" spans="1:21">
      <c r="A27" s="168"/>
      <c r="B27" s="169"/>
      <c r="C27" s="65" t="s">
        <v>95</v>
      </c>
      <c r="D27" s="64"/>
      <c r="E27" s="65"/>
      <c r="F27" s="64"/>
      <c r="G27" s="65"/>
      <c r="H27" s="64"/>
      <c r="I27" s="65"/>
      <c r="J27" s="116">
        <v>1</v>
      </c>
      <c r="K27" s="117">
        <v>31</v>
      </c>
      <c r="L27" s="64"/>
      <c r="M27" s="65"/>
      <c r="N27" s="24">
        <f t="shared" si="7"/>
        <v>31</v>
      </c>
      <c r="O27" s="2"/>
      <c r="P27" s="46"/>
      <c r="Q27" s="45"/>
      <c r="R27" s="46"/>
      <c r="S27" s="45"/>
      <c r="T27" s="52">
        <f t="shared" si="5"/>
        <v>0</v>
      </c>
      <c r="U27" s="2"/>
    </row>
    <row r="28" spans="1:21">
      <c r="A28" s="168"/>
      <c r="B28" s="169"/>
      <c r="C28" s="65" t="s">
        <v>96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116">
        <v>1</v>
      </c>
      <c r="M28" s="117">
        <v>31</v>
      </c>
      <c r="N28" s="24">
        <f t="shared" si="7"/>
        <v>31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65"/>
      <c r="D29" s="64"/>
      <c r="E29" s="65"/>
      <c r="F29" s="64"/>
      <c r="G29" s="65"/>
      <c r="H29" s="64"/>
      <c r="I29" s="65"/>
      <c r="J29" s="64"/>
      <c r="K29" s="65"/>
      <c r="L29" s="64"/>
      <c r="M29" s="65"/>
      <c r="N29" s="24">
        <f t="shared" si="7"/>
        <v>0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8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1" ht="17.399999999999999">
      <c r="A35" s="170" t="s">
        <v>25</v>
      </c>
      <c r="B35" s="171"/>
      <c r="C35" s="172"/>
      <c r="D35" s="7">
        <f t="shared" ref="D35:M35" si="8">SUM(D11:D34)</f>
        <v>27</v>
      </c>
      <c r="E35" s="11">
        <f t="shared" si="8"/>
        <v>972</v>
      </c>
      <c r="F35" s="7">
        <f t="shared" si="8"/>
        <v>25</v>
      </c>
      <c r="G35" s="11">
        <f t="shared" si="8"/>
        <v>900</v>
      </c>
      <c r="H35" s="7">
        <f t="shared" si="8"/>
        <v>20</v>
      </c>
      <c r="I35" s="11">
        <f t="shared" si="8"/>
        <v>720</v>
      </c>
      <c r="J35" s="7">
        <f t="shared" si="8"/>
        <v>20</v>
      </c>
      <c r="K35" s="11">
        <f t="shared" si="8"/>
        <v>737</v>
      </c>
      <c r="L35" s="7">
        <f>SUM(L11:L34)</f>
        <v>5</v>
      </c>
      <c r="M35" s="11">
        <f t="shared" si="8"/>
        <v>155</v>
      </c>
      <c r="N35" s="24">
        <f>(E35+G35+I35+K35+M35)</f>
        <v>3484</v>
      </c>
      <c r="O35" s="8"/>
      <c r="P35" s="53"/>
      <c r="Q35" s="54"/>
      <c r="R35" s="53"/>
      <c r="S35" s="54"/>
      <c r="T35" s="52">
        <f t="shared" si="5"/>
        <v>0</v>
      </c>
      <c r="U35" s="8"/>
    </row>
    <row r="36" spans="1:21" ht="41.25" customHeight="1">
      <c r="A36" s="168" t="s">
        <v>39</v>
      </c>
      <c r="B36" s="173" t="s">
        <v>22</v>
      </c>
      <c r="C36" s="10" t="s">
        <v>53</v>
      </c>
      <c r="D36" s="87">
        <v>0.5</v>
      </c>
      <c r="E36" s="86">
        <v>18</v>
      </c>
      <c r="F36" s="9"/>
      <c r="G36" s="10"/>
      <c r="H36" s="9"/>
      <c r="I36" s="10"/>
      <c r="J36" s="9"/>
      <c r="K36" s="10"/>
      <c r="L36" s="9"/>
      <c r="M36" s="10"/>
      <c r="N36" s="25">
        <f>E36+G36</f>
        <v>18</v>
      </c>
      <c r="O36" s="2"/>
      <c r="P36" s="9">
        <v>0.5</v>
      </c>
      <c r="Q36" s="10">
        <v>18</v>
      </c>
      <c r="R36" s="9"/>
      <c r="S36" s="10"/>
      <c r="T36" s="25">
        <f>Q36</f>
        <v>18</v>
      </c>
      <c r="U36" s="2"/>
    </row>
    <row r="37" spans="1:21" ht="43.5" customHeight="1">
      <c r="A37" s="168"/>
      <c r="B37" s="174"/>
      <c r="C37" s="10" t="s">
        <v>64</v>
      </c>
      <c r="D37" s="9"/>
      <c r="E37" s="10"/>
      <c r="F37" s="9"/>
      <c r="G37" s="10"/>
      <c r="H37" s="9"/>
      <c r="I37" s="10"/>
      <c r="J37" s="9"/>
      <c r="K37" s="10"/>
      <c r="L37" s="87">
        <v>2</v>
      </c>
      <c r="M37" s="86">
        <v>62</v>
      </c>
      <c r="N37" s="25">
        <v>62</v>
      </c>
      <c r="O37" s="2"/>
      <c r="P37" s="9"/>
      <c r="Q37" s="10"/>
      <c r="R37" s="9">
        <v>2</v>
      </c>
      <c r="S37" s="10">
        <v>62</v>
      </c>
      <c r="T37" s="25">
        <v>62</v>
      </c>
      <c r="U37" s="2"/>
    </row>
    <row r="38" spans="1:21" ht="43.5" customHeight="1">
      <c r="A38" s="168"/>
      <c r="B38" s="55"/>
      <c r="C38" s="10" t="s">
        <v>289</v>
      </c>
      <c r="D38" s="87">
        <v>3</v>
      </c>
      <c r="E38" s="86">
        <v>108</v>
      </c>
      <c r="F38" s="9"/>
      <c r="G38" s="10"/>
      <c r="H38" s="9"/>
      <c r="I38" s="10"/>
      <c r="J38" s="9"/>
      <c r="K38" s="10"/>
      <c r="L38" s="9"/>
      <c r="M38" s="10"/>
      <c r="N38" s="25">
        <v>108</v>
      </c>
      <c r="O38" s="2"/>
      <c r="P38" s="9">
        <v>3</v>
      </c>
      <c r="Q38" s="10">
        <v>108</v>
      </c>
      <c r="R38" s="9"/>
      <c r="S38" s="10"/>
      <c r="T38" s="25">
        <v>108</v>
      </c>
      <c r="U38" s="2"/>
    </row>
    <row r="39" spans="1:21" ht="43.5" customHeight="1">
      <c r="A39" s="168"/>
      <c r="B39" s="55"/>
      <c r="C39" s="10" t="s">
        <v>295</v>
      </c>
      <c r="D39" s="9"/>
      <c r="E39" s="10"/>
      <c r="F39" s="87">
        <v>4</v>
      </c>
      <c r="G39" s="86">
        <v>144</v>
      </c>
      <c r="H39" s="9"/>
      <c r="I39" s="10"/>
      <c r="J39" s="9"/>
      <c r="K39" s="10"/>
      <c r="L39" s="9"/>
      <c r="M39" s="10"/>
      <c r="N39" s="25">
        <v>144</v>
      </c>
      <c r="O39" s="2"/>
      <c r="P39" s="9">
        <v>4</v>
      </c>
      <c r="Q39" s="10">
        <v>144</v>
      </c>
      <c r="R39" s="9"/>
      <c r="S39" s="10"/>
      <c r="T39" s="25">
        <v>144</v>
      </c>
      <c r="U39" s="2"/>
    </row>
    <row r="40" spans="1:21" ht="43.5" customHeight="1">
      <c r="A40" s="168"/>
      <c r="B40" s="55"/>
      <c r="C40" s="10" t="s">
        <v>287</v>
      </c>
      <c r="D40" s="87">
        <v>2</v>
      </c>
      <c r="E40" s="86">
        <v>72</v>
      </c>
      <c r="F40" s="87">
        <v>2</v>
      </c>
      <c r="G40" s="86">
        <v>72</v>
      </c>
      <c r="H40" s="9"/>
      <c r="I40" s="10"/>
      <c r="J40" s="9"/>
      <c r="K40" s="10"/>
      <c r="L40" s="9"/>
      <c r="M40" s="10"/>
      <c r="N40" s="25">
        <v>144</v>
      </c>
      <c r="O40" s="2"/>
      <c r="P40" s="9">
        <v>4</v>
      </c>
      <c r="Q40" s="10">
        <v>144</v>
      </c>
      <c r="R40" s="9"/>
      <c r="S40" s="10"/>
      <c r="T40" s="25">
        <v>144</v>
      </c>
      <c r="U40" s="2"/>
    </row>
    <row r="41" spans="1:21" ht="43.5" customHeight="1">
      <c r="A41" s="168"/>
      <c r="B41" s="55"/>
      <c r="C41" s="10" t="s">
        <v>288</v>
      </c>
      <c r="D41" s="87">
        <v>1.5</v>
      </c>
      <c r="E41" s="86">
        <v>54</v>
      </c>
      <c r="F41" s="87">
        <v>3</v>
      </c>
      <c r="G41" s="86">
        <v>108</v>
      </c>
      <c r="H41" s="9"/>
      <c r="I41" s="10"/>
      <c r="J41" s="9"/>
      <c r="K41" s="10"/>
      <c r="L41" s="9"/>
      <c r="M41" s="10"/>
      <c r="N41" s="25">
        <v>162</v>
      </c>
      <c r="O41" s="2"/>
      <c r="P41" s="9">
        <v>3</v>
      </c>
      <c r="Q41" s="10">
        <v>108</v>
      </c>
      <c r="R41" s="9"/>
      <c r="S41" s="10"/>
      <c r="T41" s="25">
        <v>108</v>
      </c>
      <c r="U41" s="2"/>
    </row>
    <row r="42" spans="1:21">
      <c r="A42" s="168"/>
      <c r="B42" s="175" t="s">
        <v>23</v>
      </c>
      <c r="C42" s="17" t="s">
        <v>307</v>
      </c>
      <c r="D42" s="6"/>
      <c r="E42" s="17"/>
      <c r="F42" s="6"/>
      <c r="G42" s="17"/>
      <c r="H42" s="87">
        <v>3</v>
      </c>
      <c r="I42" s="17">
        <v>108</v>
      </c>
      <c r="J42" s="87">
        <v>2.5</v>
      </c>
      <c r="K42" s="17">
        <v>90</v>
      </c>
      <c r="L42" s="6"/>
      <c r="M42" s="17"/>
      <c r="N42" s="26">
        <f>I42+K42+M42</f>
        <v>198</v>
      </c>
      <c r="O42" s="2"/>
      <c r="P42" s="6"/>
      <c r="Q42" s="17"/>
      <c r="R42" s="6">
        <v>8</v>
      </c>
      <c r="S42" s="17">
        <v>248</v>
      </c>
      <c r="T42" s="26">
        <f>Q42+S42</f>
        <v>248</v>
      </c>
      <c r="U42" s="2"/>
    </row>
    <row r="43" spans="1:21">
      <c r="A43" s="168"/>
      <c r="B43" s="175"/>
      <c r="C43" s="17" t="s">
        <v>112</v>
      </c>
      <c r="D43" s="6"/>
      <c r="E43" s="17"/>
      <c r="F43" s="6"/>
      <c r="G43" s="17"/>
      <c r="H43" s="87">
        <v>4</v>
      </c>
      <c r="I43" s="17">
        <v>144</v>
      </c>
      <c r="J43" s="6"/>
      <c r="K43" s="17"/>
      <c r="L43" s="6"/>
      <c r="M43" s="17"/>
      <c r="N43" s="26">
        <f t="shared" ref="N43:N64" si="9">I43+K43+M43</f>
        <v>144</v>
      </c>
      <c r="O43" s="2"/>
      <c r="P43" s="6">
        <v>4</v>
      </c>
      <c r="Q43" s="17">
        <v>144</v>
      </c>
      <c r="R43" s="6"/>
      <c r="S43" s="17"/>
      <c r="T43" s="26">
        <f t="shared" ref="T43:T65" si="10">Q43+S43</f>
        <v>144</v>
      </c>
      <c r="U43" s="2"/>
    </row>
    <row r="44" spans="1:21">
      <c r="A44" s="168"/>
      <c r="B44" s="175"/>
      <c r="C44" s="17" t="s">
        <v>308</v>
      </c>
      <c r="D44" s="6"/>
      <c r="E44" s="17"/>
      <c r="F44" s="6"/>
      <c r="G44" s="17"/>
      <c r="H44" s="87">
        <v>2</v>
      </c>
      <c r="I44" s="17">
        <v>72</v>
      </c>
      <c r="J44" s="87">
        <v>3</v>
      </c>
      <c r="K44" s="17">
        <v>108</v>
      </c>
      <c r="L44" s="6"/>
      <c r="M44" s="17"/>
      <c r="N44" s="26">
        <f t="shared" si="9"/>
        <v>180</v>
      </c>
      <c r="O44" s="2"/>
      <c r="P44" s="6">
        <v>5</v>
      </c>
      <c r="Q44" s="17">
        <v>180</v>
      </c>
      <c r="R44" s="6"/>
      <c r="S44" s="17"/>
      <c r="T44" s="26">
        <f t="shared" si="10"/>
        <v>180</v>
      </c>
      <c r="U44" s="2"/>
    </row>
    <row r="45" spans="1:21">
      <c r="A45" s="168"/>
      <c r="B45" s="175"/>
      <c r="C45" s="17" t="s">
        <v>113</v>
      </c>
      <c r="D45" s="6"/>
      <c r="E45" s="17"/>
      <c r="F45" s="6"/>
      <c r="G45" s="17"/>
      <c r="H45" s="87">
        <v>1</v>
      </c>
      <c r="I45" s="17">
        <v>36</v>
      </c>
      <c r="J45" s="87">
        <v>2</v>
      </c>
      <c r="K45" s="17">
        <v>72</v>
      </c>
      <c r="L45" s="6"/>
      <c r="M45" s="17"/>
      <c r="N45" s="26">
        <f t="shared" si="9"/>
        <v>108</v>
      </c>
      <c r="O45" s="2"/>
      <c r="P45" s="6">
        <v>3</v>
      </c>
      <c r="Q45" s="17">
        <v>108</v>
      </c>
      <c r="R45" s="6"/>
      <c r="S45" s="17"/>
      <c r="T45" s="26">
        <f t="shared" si="10"/>
        <v>108</v>
      </c>
      <c r="U45" s="2"/>
    </row>
    <row r="46" spans="1:21">
      <c r="A46" s="168"/>
      <c r="B46" s="175"/>
      <c r="C46" s="17" t="s">
        <v>309</v>
      </c>
      <c r="D46" s="6"/>
      <c r="E46" s="17"/>
      <c r="F46" s="6"/>
      <c r="G46" s="17"/>
      <c r="H46" s="87">
        <v>2</v>
      </c>
      <c r="I46" s="17">
        <v>72</v>
      </c>
      <c r="J46" s="87">
        <v>4</v>
      </c>
      <c r="K46" s="17">
        <v>144</v>
      </c>
      <c r="L46" s="6"/>
      <c r="M46" s="17"/>
      <c r="N46" s="26">
        <f t="shared" si="9"/>
        <v>216</v>
      </c>
      <c r="O46" s="2"/>
      <c r="P46" s="6">
        <v>5</v>
      </c>
      <c r="Q46" s="17">
        <v>180</v>
      </c>
      <c r="R46" s="6"/>
      <c r="S46" s="17"/>
      <c r="T46" s="26">
        <f t="shared" si="10"/>
        <v>180</v>
      </c>
      <c r="U46" s="2"/>
    </row>
    <row r="47" spans="1:21">
      <c r="A47" s="168"/>
      <c r="B47" s="175"/>
      <c r="C47" s="17" t="s">
        <v>114</v>
      </c>
      <c r="D47" s="6"/>
      <c r="E47" s="17"/>
      <c r="F47" s="6"/>
      <c r="G47" s="17"/>
      <c r="H47" s="6"/>
      <c r="I47" s="17"/>
      <c r="J47" s="6"/>
      <c r="K47" s="17"/>
      <c r="L47" s="87">
        <v>8</v>
      </c>
      <c r="M47" s="45">
        <v>248</v>
      </c>
      <c r="N47" s="26">
        <f t="shared" si="9"/>
        <v>248</v>
      </c>
      <c r="O47" s="2"/>
      <c r="P47" s="6"/>
      <c r="Q47" s="17"/>
      <c r="R47" s="6">
        <v>8</v>
      </c>
      <c r="S47" s="17">
        <v>248</v>
      </c>
      <c r="T47" s="26">
        <f t="shared" si="10"/>
        <v>248</v>
      </c>
      <c r="U47" s="2"/>
    </row>
    <row r="48" spans="1:21">
      <c r="A48" s="168"/>
      <c r="B48" s="175"/>
      <c r="C48" s="17" t="s">
        <v>115</v>
      </c>
      <c r="D48" s="6"/>
      <c r="E48" s="17"/>
      <c r="F48" s="6"/>
      <c r="G48" s="17"/>
      <c r="H48" s="6"/>
      <c r="I48" s="17"/>
      <c r="J48" s="6"/>
      <c r="K48" s="17"/>
      <c r="L48" s="87">
        <v>2</v>
      </c>
      <c r="M48" s="45">
        <v>62</v>
      </c>
      <c r="N48" s="26">
        <f t="shared" si="9"/>
        <v>62</v>
      </c>
      <c r="O48" s="2"/>
      <c r="P48" s="6"/>
      <c r="Q48" s="17"/>
      <c r="R48" s="6">
        <v>2</v>
      </c>
      <c r="S48" s="17">
        <v>62</v>
      </c>
      <c r="T48" s="26">
        <f t="shared" si="10"/>
        <v>62</v>
      </c>
      <c r="U48" s="2"/>
    </row>
    <row r="49" spans="1:21">
      <c r="A49" s="168"/>
      <c r="B49" s="175"/>
      <c r="C49" s="17" t="s">
        <v>326</v>
      </c>
      <c r="D49" s="6"/>
      <c r="E49" s="17"/>
      <c r="F49" s="6"/>
      <c r="G49" s="17"/>
      <c r="H49" s="6"/>
      <c r="I49" s="17"/>
      <c r="J49" s="6"/>
      <c r="K49" s="17"/>
      <c r="L49" s="87">
        <v>4</v>
      </c>
      <c r="M49" s="45">
        <v>124</v>
      </c>
      <c r="N49" s="26">
        <f t="shared" si="9"/>
        <v>124</v>
      </c>
      <c r="O49" s="2"/>
      <c r="P49" s="6"/>
      <c r="Q49" s="17"/>
      <c r="R49" s="6">
        <v>4</v>
      </c>
      <c r="S49" s="17">
        <v>124</v>
      </c>
      <c r="T49" s="26">
        <f t="shared" si="10"/>
        <v>124</v>
      </c>
      <c r="U49" s="2"/>
    </row>
    <row r="50" spans="1:21">
      <c r="A50" s="168"/>
      <c r="B50" s="175"/>
      <c r="C50" s="17" t="s">
        <v>116</v>
      </c>
      <c r="D50" s="6"/>
      <c r="E50" s="17"/>
      <c r="F50" s="6"/>
      <c r="G50" s="17"/>
      <c r="H50" s="6"/>
      <c r="I50" s="17"/>
      <c r="J50" s="6"/>
      <c r="K50" s="17"/>
      <c r="L50" s="87">
        <v>5</v>
      </c>
      <c r="M50" s="45">
        <v>155</v>
      </c>
      <c r="N50" s="26">
        <f t="shared" si="9"/>
        <v>155</v>
      </c>
      <c r="O50" s="2"/>
      <c r="P50" s="6"/>
      <c r="Q50" s="17"/>
      <c r="R50" s="6">
        <v>5</v>
      </c>
      <c r="S50" s="17">
        <v>155</v>
      </c>
      <c r="T50" s="26">
        <f t="shared" si="10"/>
        <v>155</v>
      </c>
      <c r="U50" s="2"/>
    </row>
    <row r="51" spans="1:21">
      <c r="A51" s="168"/>
      <c r="B51" s="175"/>
      <c r="C51" s="65" t="s">
        <v>310</v>
      </c>
      <c r="D51" s="64"/>
      <c r="E51" s="65"/>
      <c r="F51" s="64"/>
      <c r="G51" s="65"/>
      <c r="H51" s="116">
        <v>2</v>
      </c>
      <c r="I51" s="65">
        <v>72</v>
      </c>
      <c r="J51" s="116">
        <v>2.5</v>
      </c>
      <c r="K51" s="65">
        <v>90</v>
      </c>
      <c r="L51" s="116">
        <v>5</v>
      </c>
      <c r="M51" s="54">
        <v>93</v>
      </c>
      <c r="N51" s="67">
        <f t="shared" si="9"/>
        <v>255</v>
      </c>
      <c r="O51" s="2"/>
      <c r="P51" s="6"/>
      <c r="Q51" s="17"/>
      <c r="R51" s="6"/>
      <c r="S51" s="17"/>
      <c r="T51" s="26">
        <f t="shared" si="10"/>
        <v>0</v>
      </c>
      <c r="U51" s="2"/>
    </row>
    <row r="52" spans="1:21">
      <c r="A52" s="168"/>
      <c r="B52" s="175"/>
      <c r="C52" s="17" t="s">
        <v>327</v>
      </c>
      <c r="D52" s="6"/>
      <c r="E52" s="17"/>
      <c r="F52" s="6"/>
      <c r="G52" s="17"/>
      <c r="H52" s="6"/>
      <c r="I52" s="17"/>
      <c r="J52" s="6"/>
      <c r="K52" s="17"/>
      <c r="L52" s="87">
        <v>4</v>
      </c>
      <c r="M52" s="54">
        <f>L52*31</f>
        <v>124</v>
      </c>
      <c r="N52" s="26">
        <f t="shared" si="9"/>
        <v>124</v>
      </c>
      <c r="O52" s="2"/>
      <c r="P52" s="6"/>
      <c r="Q52" s="17"/>
      <c r="R52" s="6"/>
      <c r="S52" s="17"/>
      <c r="T52" s="26">
        <f t="shared" si="10"/>
        <v>0</v>
      </c>
      <c r="U52" s="2"/>
    </row>
    <row r="53" spans="1:21">
      <c r="A53" s="168"/>
      <c r="B53" s="175"/>
      <c r="C53" s="17"/>
      <c r="D53" s="6"/>
      <c r="E53" s="17"/>
      <c r="F53" s="6"/>
      <c r="G53" s="17"/>
      <c r="H53" s="6"/>
      <c r="I53" s="17"/>
      <c r="J53" s="6"/>
      <c r="K53" s="17"/>
      <c r="L53" s="6"/>
      <c r="M53" s="17"/>
      <c r="N53" s="26">
        <f t="shared" si="9"/>
        <v>0</v>
      </c>
      <c r="O53" s="2"/>
      <c r="P53" s="6"/>
      <c r="Q53" s="17"/>
      <c r="R53" s="6"/>
      <c r="S53" s="17"/>
      <c r="T53" s="26">
        <f t="shared" si="10"/>
        <v>0</v>
      </c>
      <c r="U53" s="2"/>
    </row>
    <row r="54" spans="1:21">
      <c r="A54" s="168"/>
      <c r="B54" s="175"/>
      <c r="C54" s="17"/>
      <c r="D54" s="6"/>
      <c r="E54" s="17"/>
      <c r="F54" s="6"/>
      <c r="G54" s="17"/>
      <c r="H54" s="6"/>
      <c r="I54" s="17"/>
      <c r="J54" s="6"/>
      <c r="K54" s="17"/>
      <c r="L54" s="6"/>
      <c r="M54" s="17"/>
      <c r="N54" s="26">
        <f t="shared" si="9"/>
        <v>0</v>
      </c>
      <c r="O54" s="2"/>
      <c r="P54" s="6"/>
      <c r="Q54" s="17"/>
      <c r="R54" s="6"/>
      <c r="S54" s="17"/>
      <c r="T54" s="26">
        <f t="shared" si="10"/>
        <v>0</v>
      </c>
      <c r="U54" s="2"/>
    </row>
    <row r="55" spans="1:21">
      <c r="A55" s="168"/>
      <c r="B55" s="175"/>
      <c r="C55" s="17"/>
      <c r="D55" s="6"/>
      <c r="E55" s="17"/>
      <c r="F55" s="6"/>
      <c r="G55" s="17"/>
      <c r="H55" s="6"/>
      <c r="I55" s="17"/>
      <c r="J55" s="6"/>
      <c r="K55" s="17"/>
      <c r="L55" s="6"/>
      <c r="M55" s="17"/>
      <c r="N55" s="26">
        <f t="shared" si="9"/>
        <v>0</v>
      </c>
      <c r="O55" s="2"/>
      <c r="P55" s="6"/>
      <c r="Q55" s="17"/>
      <c r="R55" s="6"/>
      <c r="S55" s="17"/>
      <c r="T55" s="26">
        <f t="shared" si="10"/>
        <v>0</v>
      </c>
      <c r="U55" s="2"/>
    </row>
    <row r="56" spans="1:21">
      <c r="A56" s="168"/>
      <c r="B56" s="175"/>
      <c r="C56" s="17"/>
      <c r="D56" s="6"/>
      <c r="E56" s="17"/>
      <c r="F56" s="6"/>
      <c r="G56" s="17"/>
      <c r="H56" s="6"/>
      <c r="I56" s="17"/>
      <c r="J56" s="6"/>
      <c r="K56" s="17"/>
      <c r="L56" s="6"/>
      <c r="M56" s="17"/>
      <c r="N56" s="26">
        <f t="shared" si="9"/>
        <v>0</v>
      </c>
      <c r="O56" s="2"/>
      <c r="P56" s="6"/>
      <c r="Q56" s="17"/>
      <c r="R56" s="6"/>
      <c r="S56" s="17"/>
      <c r="T56" s="26">
        <f t="shared" si="10"/>
        <v>0</v>
      </c>
      <c r="U56" s="2"/>
    </row>
    <row r="57" spans="1:21">
      <c r="A57" s="168"/>
      <c r="B57" s="175"/>
      <c r="C57" s="17"/>
      <c r="D57" s="6"/>
      <c r="E57" s="17"/>
      <c r="F57" s="6"/>
      <c r="G57" s="17"/>
      <c r="H57" s="6"/>
      <c r="I57" s="17"/>
      <c r="J57" s="6"/>
      <c r="K57" s="17"/>
      <c r="L57" s="6"/>
      <c r="M57" s="17"/>
      <c r="N57" s="26">
        <f t="shared" si="9"/>
        <v>0</v>
      </c>
      <c r="O57" s="2"/>
      <c r="P57" s="6"/>
      <c r="Q57" s="17"/>
      <c r="R57" s="6"/>
      <c r="S57" s="17"/>
      <c r="T57" s="26">
        <f t="shared" si="10"/>
        <v>0</v>
      </c>
      <c r="U57" s="2"/>
    </row>
    <row r="58" spans="1:21">
      <c r="A58" s="168"/>
      <c r="B58" s="175"/>
      <c r="C58" s="17"/>
      <c r="D58" s="6"/>
      <c r="E58" s="17"/>
      <c r="F58" s="6"/>
      <c r="G58" s="17"/>
      <c r="H58" s="6"/>
      <c r="I58" s="17"/>
      <c r="J58" s="6"/>
      <c r="K58" s="17"/>
      <c r="L58" s="6"/>
      <c r="M58" s="17"/>
      <c r="N58" s="26">
        <f t="shared" si="9"/>
        <v>0</v>
      </c>
      <c r="O58" s="2"/>
      <c r="P58" s="6"/>
      <c r="Q58" s="17"/>
      <c r="R58" s="6"/>
      <c r="S58" s="17"/>
      <c r="T58" s="26">
        <f t="shared" si="10"/>
        <v>0</v>
      </c>
      <c r="U58" s="2"/>
    </row>
    <row r="59" spans="1:21">
      <c r="A59" s="168"/>
      <c r="B59" s="175"/>
      <c r="C59" s="17"/>
      <c r="D59" s="6"/>
      <c r="E59" s="17"/>
      <c r="F59" s="6"/>
      <c r="G59" s="17"/>
      <c r="H59" s="6"/>
      <c r="I59" s="17"/>
      <c r="J59" s="6"/>
      <c r="K59" s="17"/>
      <c r="L59" s="6"/>
      <c r="M59" s="17"/>
      <c r="N59" s="26">
        <f t="shared" si="9"/>
        <v>0</v>
      </c>
      <c r="O59" s="2"/>
      <c r="P59" s="6"/>
      <c r="Q59" s="17"/>
      <c r="R59" s="6"/>
      <c r="S59" s="17"/>
      <c r="T59" s="26">
        <f t="shared" si="10"/>
        <v>0</v>
      </c>
      <c r="U59" s="2"/>
    </row>
    <row r="60" spans="1:21">
      <c r="A60" s="168"/>
      <c r="B60" s="175"/>
      <c r="C60" s="17"/>
      <c r="D60" s="6"/>
      <c r="E60" s="17"/>
      <c r="F60" s="6"/>
      <c r="G60" s="17"/>
      <c r="H60" s="6"/>
      <c r="I60" s="17"/>
      <c r="J60" s="6"/>
      <c r="K60" s="17"/>
      <c r="L60" s="6"/>
      <c r="M60" s="17"/>
      <c r="N60" s="26">
        <f t="shared" si="9"/>
        <v>0</v>
      </c>
      <c r="O60" s="2"/>
      <c r="P60" s="6"/>
      <c r="Q60" s="17"/>
      <c r="R60" s="6"/>
      <c r="S60" s="17"/>
      <c r="T60" s="26">
        <f t="shared" si="10"/>
        <v>0</v>
      </c>
      <c r="U60" s="2"/>
    </row>
    <row r="61" spans="1:21">
      <c r="A61" s="168"/>
      <c r="B61" s="175"/>
      <c r="C61" s="17"/>
      <c r="D61" s="6"/>
      <c r="E61" s="17"/>
      <c r="F61" s="6"/>
      <c r="G61" s="17"/>
      <c r="H61" s="6"/>
      <c r="I61" s="17"/>
      <c r="J61" s="6"/>
      <c r="K61" s="17"/>
      <c r="L61" s="6"/>
      <c r="M61" s="17"/>
      <c r="N61" s="26">
        <f t="shared" si="9"/>
        <v>0</v>
      </c>
      <c r="O61" s="2"/>
      <c r="P61" s="6"/>
      <c r="Q61" s="17"/>
      <c r="R61" s="6"/>
      <c r="S61" s="17"/>
      <c r="T61" s="26">
        <f t="shared" si="10"/>
        <v>0</v>
      </c>
      <c r="U61" s="2"/>
    </row>
    <row r="62" spans="1:21">
      <c r="A62" s="168"/>
      <c r="B62" s="175"/>
      <c r="C62" s="17"/>
      <c r="D62" s="6"/>
      <c r="E62" s="17"/>
      <c r="F62" s="6"/>
      <c r="G62" s="17"/>
      <c r="H62" s="6"/>
      <c r="I62" s="17"/>
      <c r="J62" s="6"/>
      <c r="K62" s="17"/>
      <c r="L62" s="6"/>
      <c r="M62" s="17"/>
      <c r="N62" s="26">
        <f t="shared" si="9"/>
        <v>0</v>
      </c>
      <c r="O62" s="2"/>
      <c r="P62" s="6"/>
      <c r="Q62" s="17"/>
      <c r="R62" s="6"/>
      <c r="S62" s="17"/>
      <c r="T62" s="26">
        <f t="shared" si="10"/>
        <v>0</v>
      </c>
      <c r="U62" s="2"/>
    </row>
    <row r="63" spans="1:21">
      <c r="A63" s="168"/>
      <c r="B63" s="175"/>
      <c r="C63" s="17"/>
      <c r="D63" s="6"/>
      <c r="E63" s="17"/>
      <c r="F63" s="6"/>
      <c r="G63" s="17"/>
      <c r="H63" s="6"/>
      <c r="I63" s="17"/>
      <c r="J63" s="6"/>
      <c r="K63" s="17"/>
      <c r="L63" s="6"/>
      <c r="M63" s="17"/>
      <c r="N63" s="26">
        <f t="shared" si="9"/>
        <v>0</v>
      </c>
      <c r="O63" s="2"/>
      <c r="P63" s="6"/>
      <c r="Q63" s="17"/>
      <c r="R63" s="6"/>
      <c r="S63" s="17"/>
      <c r="T63" s="26">
        <f t="shared" si="10"/>
        <v>0</v>
      </c>
      <c r="U63" s="2"/>
    </row>
    <row r="64" spans="1:21">
      <c r="A64" s="168"/>
      <c r="B64" s="175"/>
      <c r="C64" s="19" t="s">
        <v>4</v>
      </c>
      <c r="D64" s="6">
        <v>0</v>
      </c>
      <c r="E64" s="17">
        <v>0</v>
      </c>
      <c r="F64" s="6">
        <v>0</v>
      </c>
      <c r="G64" s="17">
        <v>0</v>
      </c>
      <c r="H64" s="6">
        <v>0</v>
      </c>
      <c r="I64" s="17">
        <v>0</v>
      </c>
      <c r="J64" s="6">
        <v>0</v>
      </c>
      <c r="K64" s="17">
        <v>0</v>
      </c>
      <c r="L64" s="6">
        <v>0</v>
      </c>
      <c r="M64" s="17"/>
      <c r="N64" s="26">
        <f t="shared" si="9"/>
        <v>0</v>
      </c>
      <c r="O64" s="2"/>
      <c r="P64" s="6">
        <v>0</v>
      </c>
      <c r="Q64" s="17">
        <v>0</v>
      </c>
      <c r="R64" s="6">
        <v>0</v>
      </c>
      <c r="S64" s="17">
        <v>0</v>
      </c>
      <c r="T64" s="26">
        <f t="shared" si="10"/>
        <v>0</v>
      </c>
      <c r="U64" s="2"/>
    </row>
    <row r="65" spans="1:21" ht="18" thickBot="1">
      <c r="A65" s="158" t="s">
        <v>24</v>
      </c>
      <c r="B65" s="159"/>
      <c r="C65" s="160"/>
      <c r="D65" s="15">
        <f>SUM(D36:D63)</f>
        <v>7</v>
      </c>
      <c r="E65" s="12">
        <f>SUM(E36:E63)</f>
        <v>252</v>
      </c>
      <c r="F65" s="15">
        <f>SUM(F39:F41)</f>
        <v>9</v>
      </c>
      <c r="G65" s="12">
        <f>SUM(G36:G63)</f>
        <v>324</v>
      </c>
      <c r="H65" s="15">
        <f t="shared" ref="H65:M65" si="11">SUM(H42:H63)</f>
        <v>14</v>
      </c>
      <c r="I65" s="12">
        <f t="shared" si="11"/>
        <v>504</v>
      </c>
      <c r="J65" s="15">
        <f t="shared" si="11"/>
        <v>14</v>
      </c>
      <c r="K65" s="12">
        <f>SUM(K42:K63)</f>
        <v>504</v>
      </c>
      <c r="L65" s="15">
        <f>SUM(L36:L63)</f>
        <v>30</v>
      </c>
      <c r="M65" s="12">
        <f t="shared" si="11"/>
        <v>806</v>
      </c>
      <c r="N65" s="27">
        <v>2328</v>
      </c>
      <c r="O65" s="8"/>
      <c r="P65" s="15">
        <f>SUM(P36:P64)</f>
        <v>31.5</v>
      </c>
      <c r="Q65" s="12">
        <f>SUM(Q36:Q64)</f>
        <v>1134</v>
      </c>
      <c r="R65" s="15">
        <f>SUM(R36:R64)</f>
        <v>29</v>
      </c>
      <c r="S65" s="12">
        <f>SUM(S36:S64)</f>
        <v>899</v>
      </c>
      <c r="T65" s="32">
        <f t="shared" si="10"/>
        <v>2033</v>
      </c>
      <c r="U65" s="8"/>
    </row>
    <row r="66" spans="1:21" ht="18.600000000000001" thickTop="1" thickBot="1">
      <c r="A66" s="177" t="s">
        <v>9</v>
      </c>
      <c r="B66" s="178"/>
      <c r="C66" s="179"/>
      <c r="D66" s="13">
        <f>(D35+D65)</f>
        <v>34</v>
      </c>
      <c r="E66" s="14">
        <f>(E35+E65)</f>
        <v>1224</v>
      </c>
      <c r="F66" s="13">
        <f>F65+F35</f>
        <v>34</v>
      </c>
      <c r="G66" s="14">
        <f>(G35+G65)</f>
        <v>1224</v>
      </c>
      <c r="H66" s="13">
        <f>(H35+H65)</f>
        <v>34</v>
      </c>
      <c r="I66" s="14">
        <f>(I35+I64+I65)</f>
        <v>1224</v>
      </c>
      <c r="J66" s="13">
        <f>(J35+J65)</f>
        <v>34</v>
      </c>
      <c r="K66" s="14">
        <f>(K35+K64+K65)</f>
        <v>1241</v>
      </c>
      <c r="L66" s="13">
        <f>(L35+L65)-1</f>
        <v>34</v>
      </c>
      <c r="M66" s="14">
        <f t="shared" ref="M66" si="12">(M35+M64+M65)</f>
        <v>961</v>
      </c>
      <c r="N66" s="28">
        <v>5874</v>
      </c>
      <c r="O66" s="30"/>
      <c r="P66" s="13">
        <f>P65</f>
        <v>31.5</v>
      </c>
      <c r="Q66" s="14">
        <f>(Q64+Q65)</f>
        <v>1134</v>
      </c>
      <c r="R66" s="13">
        <f>R65</f>
        <v>29</v>
      </c>
      <c r="S66" s="14">
        <f>S65</f>
        <v>899</v>
      </c>
      <c r="T66" s="33">
        <f>(Q66+S66)</f>
        <v>2033</v>
      </c>
      <c r="U66" s="2"/>
    </row>
    <row r="67" spans="1:2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9" spans="1:21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1" ht="15.6">
      <c r="B70" s="180" t="s">
        <v>43</v>
      </c>
      <c r="C70" s="180"/>
      <c r="D70" s="180"/>
      <c r="E70" s="180"/>
      <c r="F70" s="180"/>
      <c r="G70" s="180"/>
      <c r="H70" s="18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1" ht="15.6">
      <c r="B71" s="3"/>
      <c r="C71" s="34" t="s">
        <v>32</v>
      </c>
      <c r="D71" s="180" t="s">
        <v>26</v>
      </c>
      <c r="E71" s="180"/>
      <c r="F71" s="180"/>
      <c r="G71" s="180"/>
      <c r="H71" s="180"/>
    </row>
    <row r="72" spans="1:21" ht="21" customHeight="1">
      <c r="B72" s="181" t="s">
        <v>41</v>
      </c>
      <c r="C72" s="34"/>
      <c r="D72" s="34" t="s">
        <v>27</v>
      </c>
      <c r="E72" s="34" t="s">
        <v>28</v>
      </c>
      <c r="F72" s="34" t="s">
        <v>29</v>
      </c>
      <c r="G72" s="34" t="s">
        <v>30</v>
      </c>
      <c r="H72" s="34" t="s">
        <v>31</v>
      </c>
    </row>
    <row r="73" spans="1:21" ht="21" customHeight="1">
      <c r="B73" s="181"/>
      <c r="C73" s="68" t="s">
        <v>100</v>
      </c>
      <c r="D73" s="119">
        <v>1</v>
      </c>
      <c r="E73" s="119">
        <v>1</v>
      </c>
      <c r="F73" s="119">
        <v>1</v>
      </c>
      <c r="G73" s="36"/>
      <c r="H73" s="36"/>
    </row>
    <row r="74" spans="1:21" ht="21" customHeight="1">
      <c r="B74" s="181"/>
      <c r="C74" s="68" t="s">
        <v>275</v>
      </c>
      <c r="D74" s="119">
        <v>1</v>
      </c>
      <c r="E74" s="36"/>
      <c r="F74" s="36"/>
      <c r="G74" s="36"/>
      <c r="H74" s="36"/>
    </row>
    <row r="75" spans="1:21" ht="21" customHeight="1">
      <c r="B75" s="181"/>
      <c r="C75" s="68" t="s">
        <v>278</v>
      </c>
      <c r="D75" s="119">
        <v>1</v>
      </c>
      <c r="E75" s="36"/>
      <c r="F75" s="36"/>
      <c r="G75" s="36"/>
      <c r="H75" s="36"/>
    </row>
    <row r="76" spans="1:21" ht="21" customHeight="1">
      <c r="B76" s="181"/>
      <c r="C76" s="68" t="s">
        <v>95</v>
      </c>
      <c r="D76" s="36"/>
      <c r="E76" s="36"/>
      <c r="F76" s="36"/>
      <c r="G76" s="119">
        <v>1</v>
      </c>
      <c r="H76" s="36"/>
    </row>
    <row r="77" spans="1:21" ht="21" customHeight="1">
      <c r="B77" s="181"/>
      <c r="C77" s="68" t="s">
        <v>96</v>
      </c>
      <c r="D77" s="36"/>
      <c r="E77" s="36"/>
      <c r="F77" s="36"/>
      <c r="G77" s="119">
        <v>1</v>
      </c>
      <c r="H77" s="119">
        <v>1</v>
      </c>
    </row>
    <row r="78" spans="1:21" ht="21" customHeight="1">
      <c r="B78" s="181" t="s">
        <v>42</v>
      </c>
      <c r="C78" s="68" t="s">
        <v>311</v>
      </c>
      <c r="D78" s="36"/>
      <c r="E78" s="36"/>
      <c r="F78" s="119">
        <v>2</v>
      </c>
      <c r="G78" s="119">
        <v>2.5</v>
      </c>
      <c r="H78" s="119">
        <v>5</v>
      </c>
    </row>
    <row r="79" spans="1:21" ht="21" customHeight="1">
      <c r="B79" s="181"/>
      <c r="C79" s="36"/>
      <c r="D79" s="36"/>
      <c r="E79" s="36"/>
      <c r="F79" s="36"/>
      <c r="G79" s="36"/>
      <c r="H79" s="36"/>
    </row>
    <row r="80" spans="1:21" ht="21" customHeight="1">
      <c r="B80" s="181"/>
      <c r="C80" s="36"/>
      <c r="D80" s="36"/>
      <c r="E80" s="36"/>
      <c r="F80" s="36"/>
      <c r="G80" s="36"/>
      <c r="H80" s="36"/>
    </row>
    <row r="81" spans="1:8" ht="21" customHeight="1">
      <c r="B81" s="181"/>
      <c r="C81" s="36"/>
      <c r="D81" s="36"/>
      <c r="E81" s="36"/>
      <c r="F81" s="36"/>
      <c r="G81" s="36"/>
      <c r="H81" s="36"/>
    </row>
    <row r="82" spans="1:8" ht="15.6">
      <c r="B82" s="182" t="s">
        <v>33</v>
      </c>
      <c r="C82" s="183"/>
      <c r="D82" s="35">
        <f>SUM(D73:D81)</f>
        <v>3</v>
      </c>
      <c r="E82" s="35">
        <f t="shared" ref="E82:H82" si="13">SUM(E73:E81)</f>
        <v>1</v>
      </c>
      <c r="F82" s="35">
        <f t="shared" si="13"/>
        <v>3</v>
      </c>
      <c r="G82" s="35">
        <f t="shared" si="13"/>
        <v>4.5</v>
      </c>
      <c r="H82" s="35">
        <f t="shared" si="13"/>
        <v>6</v>
      </c>
    </row>
    <row r="85" spans="1:8">
      <c r="A85" s="176" t="s">
        <v>44</v>
      </c>
      <c r="B85" s="176"/>
      <c r="C85" s="1" t="s">
        <v>45</v>
      </c>
    </row>
  </sheetData>
  <mergeCells count="49">
    <mergeCell ref="P2:T2"/>
    <mergeCell ref="P3:T3"/>
    <mergeCell ref="B36:B37"/>
    <mergeCell ref="B42:B64"/>
    <mergeCell ref="A65:C65"/>
    <mergeCell ref="P9:Q9"/>
    <mergeCell ref="R9:S9"/>
    <mergeCell ref="D9:E9"/>
    <mergeCell ref="F9:G9"/>
    <mergeCell ref="H9:I9"/>
    <mergeCell ref="J9:K9"/>
    <mergeCell ref="L9:M9"/>
    <mergeCell ref="D5:N5"/>
    <mergeCell ref="P5:T5"/>
    <mergeCell ref="P8:Q8"/>
    <mergeCell ref="R8:S8"/>
    <mergeCell ref="D8:E8"/>
    <mergeCell ref="F8:G8"/>
    <mergeCell ref="H8:I8"/>
    <mergeCell ref="J8:K8"/>
    <mergeCell ref="L8:M8"/>
    <mergeCell ref="D1:T1"/>
    <mergeCell ref="A7:C7"/>
    <mergeCell ref="A6:C6"/>
    <mergeCell ref="A5:C5"/>
    <mergeCell ref="A4:C4"/>
    <mergeCell ref="A3:C3"/>
    <mergeCell ref="A2:C2"/>
    <mergeCell ref="A1:C1"/>
    <mergeCell ref="D3:N3"/>
    <mergeCell ref="D2:N2"/>
    <mergeCell ref="D7:N7"/>
    <mergeCell ref="P4:T4"/>
    <mergeCell ref="P6:T6"/>
    <mergeCell ref="P7:T7"/>
    <mergeCell ref="D6:N6"/>
    <mergeCell ref="D4:N4"/>
    <mergeCell ref="A66:C66"/>
    <mergeCell ref="A8:C8"/>
    <mergeCell ref="A9:C9"/>
    <mergeCell ref="A10:B34"/>
    <mergeCell ref="A35:C35"/>
    <mergeCell ref="A36:A64"/>
    <mergeCell ref="B82:C82"/>
    <mergeCell ref="A85:B85"/>
    <mergeCell ref="D71:H71"/>
    <mergeCell ref="B70:H70"/>
    <mergeCell ref="B72:B77"/>
    <mergeCell ref="B78:B81"/>
  </mergeCells>
  <pageMargins left="0.7" right="0.7" top="0.75" bottom="0.75" header="0.3" footer="0.3"/>
  <pageSetup paperSize="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  <pageSetUpPr fitToPage="1"/>
  </sheetPr>
  <dimension ref="A1:X84"/>
  <sheetViews>
    <sheetView topLeftCell="B21" zoomScale="80" zoomScaleNormal="80" workbookViewId="0">
      <selection activeCell="M29" sqref="M29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74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75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119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225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6" si="0">D12*36</f>
        <v>144</v>
      </c>
      <c r="F12" s="86">
        <v>4</v>
      </c>
      <c r="G12" s="115">
        <f t="shared" ref="G12:G26" si="1">F12*36</f>
        <v>144</v>
      </c>
      <c r="H12" s="87">
        <v>3</v>
      </c>
      <c r="I12" s="124">
        <f t="shared" ref="I12:I22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5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121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87">
        <v>2</v>
      </c>
      <c r="I20" s="86">
        <f t="shared" si="2"/>
        <v>72</v>
      </c>
      <c r="J20" s="6">
        <v>0</v>
      </c>
      <c r="K20" s="21">
        <v>0</v>
      </c>
      <c r="L20" s="6">
        <v>0</v>
      </c>
      <c r="M20" s="17">
        <f t="shared" si="3"/>
        <v>0</v>
      </c>
      <c r="N20" s="24">
        <f t="shared" ref="N20:N34" si="7">E20+G20+I20+K20</f>
        <v>144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122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116">
        <v>1</v>
      </c>
      <c r="I21" s="117">
        <f t="shared" si="2"/>
        <v>36</v>
      </c>
      <c r="J21" s="116">
        <v>1</v>
      </c>
      <c r="K21" s="117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116">
        <v>1</v>
      </c>
      <c r="G23" s="117">
        <f t="shared" si="1"/>
        <v>36</v>
      </c>
      <c r="H23" s="64">
        <v>0</v>
      </c>
      <c r="I23" s="65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106</v>
      </c>
      <c r="D24" s="116">
        <v>1</v>
      </c>
      <c r="E24" s="117">
        <f t="shared" si="0"/>
        <v>36</v>
      </c>
      <c r="F24" s="116">
        <v>1</v>
      </c>
      <c r="G24" s="117">
        <f t="shared" si="1"/>
        <v>36</v>
      </c>
      <c r="H24" s="116">
        <v>1</v>
      </c>
      <c r="I24" s="117">
        <v>0</v>
      </c>
      <c r="J24" s="64">
        <v>0</v>
      </c>
      <c r="K24" s="65">
        <v>0</v>
      </c>
      <c r="L24" s="64">
        <v>0</v>
      </c>
      <c r="M24" s="65"/>
      <c r="N24" s="24">
        <f t="shared" si="7"/>
        <v>72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282</v>
      </c>
      <c r="D25" s="116">
        <v>1</v>
      </c>
      <c r="E25" s="117">
        <f t="shared" si="0"/>
        <v>36</v>
      </c>
      <c r="F25" s="64">
        <v>0</v>
      </c>
      <c r="G25" s="65">
        <f t="shared" si="1"/>
        <v>0</v>
      </c>
      <c r="H25" s="64">
        <v>0</v>
      </c>
      <c r="I25" s="65">
        <v>0</v>
      </c>
      <c r="J25" s="64">
        <v>0</v>
      </c>
      <c r="K25" s="65">
        <v>0</v>
      </c>
      <c r="L25" s="64">
        <v>0</v>
      </c>
      <c r="M25" s="65">
        <v>0</v>
      </c>
      <c r="N25" s="24">
        <f t="shared" si="7"/>
        <v>36</v>
      </c>
      <c r="O25" s="2"/>
      <c r="P25" s="46"/>
      <c r="Q25" s="45"/>
      <c r="R25" s="46"/>
      <c r="S25" s="45"/>
      <c r="T25" s="52">
        <f t="shared" si="5"/>
        <v>0</v>
      </c>
      <c r="U25" s="2"/>
    </row>
    <row r="26" spans="1:21">
      <c r="A26" s="168"/>
      <c r="B26" s="169"/>
      <c r="C26" s="66" t="s">
        <v>290</v>
      </c>
      <c r="D26" s="116">
        <v>1</v>
      </c>
      <c r="E26" s="117">
        <f t="shared" si="0"/>
        <v>36</v>
      </c>
      <c r="F26" s="64">
        <v>0</v>
      </c>
      <c r="G26" s="65">
        <f t="shared" si="1"/>
        <v>0</v>
      </c>
      <c r="H26" s="64">
        <v>0</v>
      </c>
      <c r="I26" s="65">
        <v>0</v>
      </c>
      <c r="J26" s="64">
        <v>0</v>
      </c>
      <c r="K26" s="65">
        <v>0</v>
      </c>
      <c r="L26" s="64">
        <v>0</v>
      </c>
      <c r="M26" s="65">
        <v>0</v>
      </c>
      <c r="N26" s="24">
        <f t="shared" si="7"/>
        <v>36</v>
      </c>
      <c r="O26" s="2"/>
      <c r="P26" s="46"/>
      <c r="Q26" s="45"/>
      <c r="R26" s="46"/>
      <c r="S26" s="45"/>
      <c r="T26" s="52"/>
      <c r="U26" s="2"/>
    </row>
    <row r="27" spans="1:21">
      <c r="A27" s="168"/>
      <c r="B27" s="169"/>
      <c r="C27" s="65" t="s">
        <v>95</v>
      </c>
      <c r="D27" s="64"/>
      <c r="E27" s="65"/>
      <c r="F27" s="64"/>
      <c r="G27" s="65"/>
      <c r="H27" s="64"/>
      <c r="I27" s="65"/>
      <c r="J27" s="116">
        <v>1</v>
      </c>
      <c r="K27" s="117">
        <v>31</v>
      </c>
      <c r="L27" s="64"/>
      <c r="M27" s="65"/>
      <c r="N27" s="24">
        <f t="shared" si="7"/>
        <v>31</v>
      </c>
      <c r="O27" s="2"/>
      <c r="P27" s="46"/>
      <c r="Q27" s="45"/>
      <c r="R27" s="46"/>
      <c r="S27" s="45"/>
      <c r="T27" s="52">
        <f t="shared" si="5"/>
        <v>0</v>
      </c>
      <c r="U27" s="2"/>
    </row>
    <row r="28" spans="1:21">
      <c r="A28" s="168"/>
      <c r="B28" s="169"/>
      <c r="C28" s="65" t="s">
        <v>96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116">
        <v>1</v>
      </c>
      <c r="M28" s="117">
        <v>31</v>
      </c>
      <c r="N28" s="24">
        <v>124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17"/>
      <c r="D29" s="6"/>
      <c r="E29" s="17"/>
      <c r="F29" s="6"/>
      <c r="G29" s="17"/>
      <c r="H29" s="6"/>
      <c r="I29" s="17"/>
      <c r="J29" s="6"/>
      <c r="K29" s="17"/>
      <c r="L29" s="6"/>
      <c r="M29" s="17"/>
      <c r="N29" s="24">
        <f t="shared" si="7"/>
        <v>0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8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4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4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4" ht="17.399999999999999">
      <c r="A35" s="170" t="s">
        <v>25</v>
      </c>
      <c r="B35" s="171"/>
      <c r="C35" s="172"/>
      <c r="D35" s="7">
        <f t="shared" ref="D35:M35" si="8">SUM(D11:D34)</f>
        <v>27</v>
      </c>
      <c r="E35" s="11">
        <f t="shared" si="8"/>
        <v>972</v>
      </c>
      <c r="F35" s="7">
        <f t="shared" si="8"/>
        <v>25</v>
      </c>
      <c r="G35" s="11">
        <f t="shared" si="8"/>
        <v>900</v>
      </c>
      <c r="H35" s="7">
        <f t="shared" si="8"/>
        <v>20</v>
      </c>
      <c r="I35" s="11">
        <f t="shared" si="8"/>
        <v>684</v>
      </c>
      <c r="J35" s="7">
        <f t="shared" si="8"/>
        <v>20</v>
      </c>
      <c r="K35" s="11">
        <f t="shared" si="8"/>
        <v>665</v>
      </c>
      <c r="L35" s="7">
        <f t="shared" si="8"/>
        <v>5</v>
      </c>
      <c r="M35" s="11">
        <f t="shared" si="8"/>
        <v>155</v>
      </c>
      <c r="N35" s="24">
        <f>(E35+G35+I35+K35+M35)</f>
        <v>3376</v>
      </c>
      <c r="O35" s="8"/>
      <c r="P35" s="53"/>
      <c r="Q35" s="54"/>
      <c r="R35" s="53"/>
      <c r="S35" s="54"/>
      <c r="T35" s="52">
        <f t="shared" si="5"/>
        <v>0</v>
      </c>
      <c r="U35" s="8"/>
    </row>
    <row r="36" spans="1:24" ht="41.25" customHeight="1">
      <c r="A36" s="168" t="s">
        <v>39</v>
      </c>
      <c r="B36" s="173" t="s">
        <v>22</v>
      </c>
      <c r="C36" s="10" t="s">
        <v>53</v>
      </c>
      <c r="D36" s="87">
        <v>0.5</v>
      </c>
      <c r="E36" s="86">
        <v>18</v>
      </c>
      <c r="F36" s="9"/>
      <c r="G36" s="10"/>
      <c r="H36" s="9"/>
      <c r="I36" s="10"/>
      <c r="J36" s="9"/>
      <c r="K36" s="10"/>
      <c r="L36" s="9"/>
      <c r="M36" s="10"/>
      <c r="N36" s="25">
        <f>E36+G36</f>
        <v>18</v>
      </c>
      <c r="O36" s="2"/>
      <c r="P36" s="9">
        <v>1</v>
      </c>
      <c r="Q36" s="10">
        <v>18</v>
      </c>
      <c r="R36" s="9"/>
      <c r="S36" s="10"/>
      <c r="T36" s="25">
        <f>Q36</f>
        <v>18</v>
      </c>
      <c r="U36" s="2"/>
    </row>
    <row r="37" spans="1:24" ht="43.5" customHeight="1">
      <c r="A37" s="168"/>
      <c r="B37" s="174"/>
      <c r="C37" s="10" t="s">
        <v>64</v>
      </c>
      <c r="D37" s="9"/>
      <c r="E37" s="10"/>
      <c r="F37" s="9"/>
      <c r="G37" s="10"/>
      <c r="H37" s="9"/>
      <c r="I37" s="10"/>
      <c r="J37" s="9"/>
      <c r="K37" s="10"/>
      <c r="L37" s="87">
        <v>2</v>
      </c>
      <c r="M37" s="86">
        <v>62</v>
      </c>
      <c r="N37" s="25">
        <v>62</v>
      </c>
      <c r="O37" s="2"/>
      <c r="P37" s="9"/>
      <c r="Q37" s="10"/>
      <c r="R37" s="9">
        <v>2</v>
      </c>
      <c r="S37" s="10">
        <v>62</v>
      </c>
      <c r="T37" s="25">
        <v>62</v>
      </c>
      <c r="U37" s="2"/>
    </row>
    <row r="38" spans="1:24" ht="43.5" customHeight="1">
      <c r="A38" s="168"/>
      <c r="B38" s="55"/>
      <c r="C38" s="10" t="s">
        <v>129</v>
      </c>
      <c r="D38" s="87">
        <v>3</v>
      </c>
      <c r="E38" s="86">
        <v>108</v>
      </c>
      <c r="F38" s="87">
        <v>3</v>
      </c>
      <c r="G38" s="86">
        <v>108</v>
      </c>
      <c r="H38" s="9"/>
      <c r="I38" s="10"/>
      <c r="J38" s="9"/>
      <c r="K38" s="10"/>
      <c r="L38" s="9"/>
      <c r="M38" s="10"/>
      <c r="N38" s="25">
        <v>216</v>
      </c>
      <c r="O38" s="2"/>
      <c r="P38" s="9">
        <v>6</v>
      </c>
      <c r="Q38" s="10">
        <v>108</v>
      </c>
      <c r="R38" s="9"/>
      <c r="S38" s="10"/>
      <c r="T38" s="25">
        <v>108</v>
      </c>
      <c r="U38" s="2"/>
    </row>
    <row r="39" spans="1:24" ht="43.5" customHeight="1">
      <c r="A39" s="168"/>
      <c r="B39" s="55"/>
      <c r="C39" s="10" t="s">
        <v>130</v>
      </c>
      <c r="D39" s="9"/>
      <c r="E39" s="10"/>
      <c r="F39" s="87">
        <v>2</v>
      </c>
      <c r="G39" s="86">
        <v>72</v>
      </c>
      <c r="H39" s="9"/>
      <c r="I39" s="10"/>
      <c r="J39" s="9"/>
      <c r="K39" s="10"/>
      <c r="L39" s="9"/>
      <c r="M39" s="10"/>
      <c r="N39" s="25">
        <v>72</v>
      </c>
      <c r="O39" s="2"/>
      <c r="P39" s="9">
        <v>4</v>
      </c>
      <c r="Q39" s="10">
        <v>72</v>
      </c>
      <c r="R39" s="9"/>
      <c r="S39" s="10"/>
      <c r="T39" s="25">
        <v>72</v>
      </c>
      <c r="U39" s="2"/>
    </row>
    <row r="40" spans="1:24" ht="43.5" customHeight="1">
      <c r="A40" s="168"/>
      <c r="B40" s="55"/>
      <c r="C40" s="10" t="s">
        <v>72</v>
      </c>
      <c r="D40" s="87">
        <v>1</v>
      </c>
      <c r="E40" s="86">
        <v>36</v>
      </c>
      <c r="F40" s="87">
        <v>2</v>
      </c>
      <c r="G40" s="86">
        <v>72</v>
      </c>
      <c r="H40" s="9"/>
      <c r="I40" s="10"/>
      <c r="J40" s="9"/>
      <c r="K40" s="10"/>
      <c r="L40" s="9"/>
      <c r="M40" s="10"/>
      <c r="N40" s="25">
        <v>108</v>
      </c>
      <c r="O40" s="2"/>
      <c r="P40" s="9">
        <v>4</v>
      </c>
      <c r="Q40" s="10">
        <v>72</v>
      </c>
      <c r="R40" s="9"/>
      <c r="S40" s="10"/>
      <c r="T40" s="25">
        <v>72</v>
      </c>
      <c r="U40" s="2"/>
    </row>
    <row r="41" spans="1:24" ht="43.5" customHeight="1">
      <c r="A41" s="168"/>
      <c r="B41" s="55"/>
      <c r="C41" s="10" t="s">
        <v>228</v>
      </c>
      <c r="D41" s="87">
        <v>2.5</v>
      </c>
      <c r="E41" s="86">
        <v>90</v>
      </c>
      <c r="F41" s="87">
        <v>2</v>
      </c>
      <c r="G41" s="86">
        <v>72</v>
      </c>
      <c r="H41" s="9"/>
      <c r="I41" s="10"/>
      <c r="J41" s="9"/>
      <c r="K41" s="10"/>
      <c r="L41" s="9"/>
      <c r="M41" s="10"/>
      <c r="N41" s="25">
        <v>162</v>
      </c>
      <c r="O41" s="2"/>
      <c r="P41" s="9">
        <v>9</v>
      </c>
      <c r="Q41" s="10">
        <v>162</v>
      </c>
      <c r="R41" s="9"/>
      <c r="S41" s="10"/>
      <c r="T41" s="25">
        <v>162</v>
      </c>
      <c r="U41" s="2"/>
    </row>
    <row r="42" spans="1:24">
      <c r="A42" s="168"/>
      <c r="B42" s="175" t="s">
        <v>23</v>
      </c>
      <c r="C42" s="17" t="s">
        <v>312</v>
      </c>
      <c r="D42" s="6"/>
      <c r="E42" s="17"/>
      <c r="F42" s="6"/>
      <c r="G42" s="17"/>
      <c r="H42" s="87">
        <v>3</v>
      </c>
      <c r="I42" s="17">
        <v>108</v>
      </c>
      <c r="J42" s="6"/>
      <c r="K42" s="17"/>
      <c r="L42" s="6"/>
      <c r="M42" s="17"/>
      <c r="N42" s="26">
        <v>108</v>
      </c>
      <c r="O42" s="2"/>
      <c r="P42" s="6">
        <v>4</v>
      </c>
      <c r="Q42" s="17">
        <v>72</v>
      </c>
      <c r="R42" s="6">
        <v>1</v>
      </c>
      <c r="S42" s="17">
        <v>36</v>
      </c>
      <c r="T42" s="26">
        <v>108</v>
      </c>
      <c r="U42" s="2"/>
      <c r="W42" s="104"/>
      <c r="X42" s="104"/>
    </row>
    <row r="43" spans="1:24">
      <c r="A43" s="168"/>
      <c r="B43" s="175"/>
      <c r="C43" s="17" t="s">
        <v>131</v>
      </c>
      <c r="D43" s="6"/>
      <c r="E43" s="17"/>
      <c r="F43" s="6"/>
      <c r="G43" s="17"/>
      <c r="H43" s="87">
        <v>4</v>
      </c>
      <c r="I43" s="17">
        <v>144</v>
      </c>
      <c r="J43" s="6"/>
      <c r="K43" s="17"/>
      <c r="L43" s="6"/>
      <c r="M43" s="17"/>
      <c r="N43" s="26">
        <v>144</v>
      </c>
      <c r="O43" s="2"/>
      <c r="P43" s="6">
        <v>7.2</v>
      </c>
      <c r="Q43" s="17">
        <v>132</v>
      </c>
      <c r="R43" s="6"/>
      <c r="S43" s="17"/>
      <c r="T43" s="26">
        <v>132</v>
      </c>
      <c r="U43" s="2"/>
      <c r="W43" s="104"/>
      <c r="X43" s="104"/>
    </row>
    <row r="44" spans="1:24">
      <c r="A44" s="168"/>
      <c r="B44" s="175"/>
      <c r="C44" s="17" t="s">
        <v>132</v>
      </c>
      <c r="D44" s="6"/>
      <c r="E44" s="17"/>
      <c r="F44" s="6"/>
      <c r="G44" s="17"/>
      <c r="H44" s="87">
        <v>2</v>
      </c>
      <c r="I44" s="17">
        <v>72</v>
      </c>
      <c r="J44" s="6"/>
      <c r="K44" s="17"/>
      <c r="L44" s="87">
        <v>1</v>
      </c>
      <c r="M44" s="17"/>
      <c r="N44" s="26">
        <v>72</v>
      </c>
      <c r="O44" s="2"/>
      <c r="P44" s="6">
        <v>2</v>
      </c>
      <c r="Q44" s="17">
        <v>39</v>
      </c>
      <c r="R44" s="6">
        <v>1</v>
      </c>
      <c r="S44" s="17">
        <v>33</v>
      </c>
      <c r="T44" s="26">
        <v>72</v>
      </c>
      <c r="U44" s="2"/>
      <c r="W44" s="104"/>
      <c r="X44" s="104"/>
    </row>
    <row r="45" spans="1:24">
      <c r="A45" s="168"/>
      <c r="B45" s="175"/>
      <c r="C45" s="17" t="s">
        <v>133</v>
      </c>
      <c r="D45" s="6"/>
      <c r="E45" s="17"/>
      <c r="F45" s="6"/>
      <c r="G45" s="17"/>
      <c r="H45" s="6"/>
      <c r="I45" s="17"/>
      <c r="J45" s="87">
        <v>3</v>
      </c>
      <c r="K45" s="17">
        <v>108</v>
      </c>
      <c r="L45" s="87">
        <v>2</v>
      </c>
      <c r="M45" s="17">
        <v>72</v>
      </c>
      <c r="N45" s="26">
        <v>180</v>
      </c>
      <c r="O45" s="2"/>
      <c r="P45" s="6">
        <v>2</v>
      </c>
      <c r="Q45" s="17">
        <v>36</v>
      </c>
      <c r="R45" s="6">
        <v>4</v>
      </c>
      <c r="S45" s="17">
        <v>144</v>
      </c>
      <c r="T45" s="26">
        <v>180</v>
      </c>
      <c r="U45" s="2"/>
      <c r="W45" s="104"/>
      <c r="X45" s="104"/>
    </row>
    <row r="46" spans="1:24">
      <c r="A46" s="168"/>
      <c r="B46" s="175"/>
      <c r="C46" s="17" t="s">
        <v>134</v>
      </c>
      <c r="D46" s="6"/>
      <c r="E46" s="17"/>
      <c r="F46" s="6"/>
      <c r="G46" s="17"/>
      <c r="H46" s="6"/>
      <c r="I46" s="17"/>
      <c r="J46" s="87">
        <v>4</v>
      </c>
      <c r="K46" s="17">
        <v>144</v>
      </c>
      <c r="L46" s="6"/>
      <c r="M46" s="17"/>
      <c r="N46" s="26">
        <v>144</v>
      </c>
      <c r="O46" s="2"/>
      <c r="P46" s="6">
        <v>6</v>
      </c>
      <c r="Q46" s="17">
        <v>108</v>
      </c>
      <c r="R46" s="6">
        <v>1</v>
      </c>
      <c r="S46" s="17">
        <v>36</v>
      </c>
      <c r="T46" s="26">
        <v>144</v>
      </c>
      <c r="U46" s="2"/>
      <c r="W46" s="104"/>
      <c r="X46" s="104"/>
    </row>
    <row r="47" spans="1:24">
      <c r="A47" s="168"/>
      <c r="B47" s="175"/>
      <c r="C47" s="17" t="s">
        <v>135</v>
      </c>
      <c r="D47" s="6"/>
      <c r="E47" s="17"/>
      <c r="F47" s="6"/>
      <c r="G47" s="17"/>
      <c r="H47" s="6"/>
      <c r="I47" s="17"/>
      <c r="J47" s="6"/>
      <c r="K47" s="17"/>
      <c r="L47" s="9">
        <v>6</v>
      </c>
      <c r="M47" s="17">
        <v>174</v>
      </c>
      <c r="N47" s="26">
        <v>174</v>
      </c>
      <c r="O47" s="2"/>
      <c r="P47" s="6"/>
      <c r="Q47" s="17"/>
      <c r="R47" s="6">
        <v>5.6</v>
      </c>
      <c r="S47" s="17">
        <v>174</v>
      </c>
      <c r="T47" s="26">
        <v>174</v>
      </c>
      <c r="U47" s="2"/>
      <c r="W47" s="104"/>
      <c r="X47" s="104"/>
    </row>
    <row r="48" spans="1:24">
      <c r="A48" s="168"/>
      <c r="B48" s="175"/>
      <c r="C48" s="17" t="s">
        <v>84</v>
      </c>
      <c r="D48" s="6"/>
      <c r="E48" s="17"/>
      <c r="F48" s="6"/>
      <c r="G48" s="17"/>
      <c r="H48" s="87">
        <v>2</v>
      </c>
      <c r="I48" s="17">
        <v>72</v>
      </c>
      <c r="J48" s="6"/>
      <c r="K48" s="17"/>
      <c r="L48" s="87">
        <v>2</v>
      </c>
      <c r="M48" s="17"/>
      <c r="N48" s="26">
        <v>72</v>
      </c>
      <c r="O48" s="2"/>
      <c r="P48" s="6">
        <v>4</v>
      </c>
      <c r="Q48" s="17">
        <v>72</v>
      </c>
      <c r="R48" s="6"/>
      <c r="S48" s="17"/>
      <c r="T48" s="26">
        <v>72</v>
      </c>
      <c r="U48" s="2"/>
      <c r="W48" s="104"/>
      <c r="X48" s="104"/>
    </row>
    <row r="49" spans="1:24" ht="15.6">
      <c r="A49" s="168"/>
      <c r="B49" s="175"/>
      <c r="C49" s="68" t="s">
        <v>136</v>
      </c>
      <c r="D49" s="6"/>
      <c r="E49" s="17"/>
      <c r="F49" s="6"/>
      <c r="G49" s="17"/>
      <c r="H49" s="125">
        <v>2</v>
      </c>
      <c r="I49" s="71">
        <v>72</v>
      </c>
      <c r="J49" s="72"/>
      <c r="K49" s="71"/>
      <c r="L49" s="72"/>
      <c r="M49" s="71"/>
      <c r="N49" s="73">
        <v>72</v>
      </c>
      <c r="O49" s="2"/>
      <c r="P49" s="6">
        <v>4</v>
      </c>
      <c r="Q49" s="17">
        <v>72</v>
      </c>
      <c r="R49" s="6"/>
      <c r="S49" s="17"/>
      <c r="T49" s="26">
        <v>72</v>
      </c>
      <c r="U49" s="2"/>
      <c r="W49" s="104"/>
      <c r="X49" s="104"/>
    </row>
    <row r="50" spans="1:24">
      <c r="A50" s="168"/>
      <c r="B50" s="175"/>
      <c r="C50" s="17" t="s">
        <v>137</v>
      </c>
      <c r="D50" s="6"/>
      <c r="E50" s="17"/>
      <c r="F50" s="6"/>
      <c r="G50" s="17"/>
      <c r="H50" s="72"/>
      <c r="I50" s="71"/>
      <c r="J50" s="125">
        <v>2</v>
      </c>
      <c r="K50" s="71">
        <v>72</v>
      </c>
      <c r="L50" s="72"/>
      <c r="M50" s="71"/>
      <c r="N50" s="73">
        <v>72</v>
      </c>
      <c r="O50" s="2"/>
      <c r="P50" s="6">
        <v>1.5</v>
      </c>
      <c r="Q50" s="17">
        <v>30</v>
      </c>
      <c r="R50" s="6">
        <v>1</v>
      </c>
      <c r="S50" s="17">
        <v>42</v>
      </c>
      <c r="T50" s="26">
        <v>72</v>
      </c>
      <c r="U50" s="2"/>
      <c r="W50" s="104"/>
      <c r="X50" s="104"/>
    </row>
    <row r="51" spans="1:24">
      <c r="A51" s="168"/>
      <c r="B51" s="175"/>
      <c r="C51" s="71" t="s">
        <v>138</v>
      </c>
      <c r="D51" s="64"/>
      <c r="E51" s="65"/>
      <c r="F51" s="64"/>
      <c r="G51" s="65"/>
      <c r="H51" s="72"/>
      <c r="I51" s="71"/>
      <c r="J51" s="72"/>
      <c r="K51" s="71"/>
      <c r="L51" s="127">
        <v>2</v>
      </c>
      <c r="M51" s="71">
        <v>42</v>
      </c>
      <c r="N51" s="73">
        <v>42</v>
      </c>
      <c r="O51" s="2"/>
      <c r="P51" s="6"/>
      <c r="Q51" s="17"/>
      <c r="R51" s="6">
        <v>1</v>
      </c>
      <c r="S51" s="17">
        <v>42</v>
      </c>
      <c r="T51" s="26">
        <f t="shared" ref="T51:T65" si="9">Q51+S51</f>
        <v>42</v>
      </c>
      <c r="U51" s="2"/>
      <c r="W51" s="104"/>
      <c r="X51" s="104"/>
    </row>
    <row r="52" spans="1:24">
      <c r="A52" s="168"/>
      <c r="B52" s="175"/>
      <c r="C52" s="17" t="s">
        <v>139</v>
      </c>
      <c r="D52" s="6"/>
      <c r="E52" s="17"/>
      <c r="F52" s="6"/>
      <c r="G52" s="17"/>
      <c r="H52" s="6"/>
      <c r="I52" s="17"/>
      <c r="J52" s="6"/>
      <c r="K52" s="17"/>
      <c r="L52" s="9">
        <v>1</v>
      </c>
      <c r="M52" s="17">
        <v>36</v>
      </c>
      <c r="N52" s="26">
        <v>36</v>
      </c>
      <c r="O52" s="2"/>
      <c r="P52" s="6"/>
      <c r="Q52" s="17"/>
      <c r="R52" s="6">
        <v>1</v>
      </c>
      <c r="S52" s="17">
        <v>36</v>
      </c>
      <c r="T52" s="26">
        <f t="shared" si="9"/>
        <v>36</v>
      </c>
      <c r="U52" s="2"/>
      <c r="W52" s="104"/>
      <c r="X52" s="104"/>
    </row>
    <row r="53" spans="1:24">
      <c r="A53" s="168"/>
      <c r="B53" s="175"/>
      <c r="C53" s="17" t="s">
        <v>140</v>
      </c>
      <c r="D53" s="6"/>
      <c r="E53" s="17"/>
      <c r="F53" s="6"/>
      <c r="G53" s="17"/>
      <c r="H53" s="6"/>
      <c r="I53" s="17"/>
      <c r="J53" s="87">
        <v>1</v>
      </c>
      <c r="K53" s="17">
        <v>36</v>
      </c>
      <c r="L53" s="9">
        <v>2</v>
      </c>
      <c r="M53" s="17">
        <v>46</v>
      </c>
      <c r="N53" s="26">
        <v>82</v>
      </c>
      <c r="O53" s="2"/>
      <c r="P53" s="6">
        <v>0.5</v>
      </c>
      <c r="Q53" s="17">
        <v>10</v>
      </c>
      <c r="R53" s="6">
        <v>2</v>
      </c>
      <c r="S53" s="17">
        <v>72</v>
      </c>
      <c r="T53" s="26">
        <f t="shared" si="9"/>
        <v>82</v>
      </c>
      <c r="U53" s="2"/>
      <c r="W53" s="104"/>
      <c r="X53" s="104"/>
    </row>
    <row r="54" spans="1:24">
      <c r="A54" s="168"/>
      <c r="B54" s="175"/>
      <c r="C54" s="17" t="s">
        <v>141</v>
      </c>
      <c r="D54" s="6"/>
      <c r="E54" s="17"/>
      <c r="F54" s="6"/>
      <c r="G54" s="17"/>
      <c r="H54" s="6"/>
      <c r="I54" s="17"/>
      <c r="J54" s="87">
        <v>1</v>
      </c>
      <c r="K54" s="17">
        <v>36</v>
      </c>
      <c r="L54" s="9">
        <v>2</v>
      </c>
      <c r="M54" s="17">
        <v>46</v>
      </c>
      <c r="N54" s="26">
        <v>82</v>
      </c>
      <c r="O54" s="2"/>
      <c r="P54" s="6">
        <v>2</v>
      </c>
      <c r="Q54" s="17">
        <v>36</v>
      </c>
      <c r="R54" s="6">
        <v>1</v>
      </c>
      <c r="S54" s="17">
        <v>46</v>
      </c>
      <c r="T54" s="26">
        <f t="shared" si="9"/>
        <v>82</v>
      </c>
      <c r="U54" s="2"/>
      <c r="W54" s="104"/>
      <c r="X54" s="104"/>
    </row>
    <row r="55" spans="1:24">
      <c r="A55" s="168"/>
      <c r="B55" s="175"/>
      <c r="C55" s="17" t="s">
        <v>142</v>
      </c>
      <c r="D55" s="6"/>
      <c r="E55" s="17"/>
      <c r="F55" s="6"/>
      <c r="G55" s="17"/>
      <c r="H55" s="6"/>
      <c r="I55" s="17"/>
      <c r="J55" s="87">
        <v>0.5</v>
      </c>
      <c r="K55" s="17">
        <v>18</v>
      </c>
      <c r="L55" s="9">
        <v>2</v>
      </c>
      <c r="M55" s="17">
        <v>54</v>
      </c>
      <c r="N55" s="26">
        <v>72</v>
      </c>
      <c r="O55" s="2"/>
      <c r="P55" s="6">
        <v>1</v>
      </c>
      <c r="Q55" s="17">
        <v>18</v>
      </c>
      <c r="R55" s="6">
        <v>1.7</v>
      </c>
      <c r="S55" s="17">
        <v>54</v>
      </c>
      <c r="T55" s="26">
        <f t="shared" si="9"/>
        <v>72</v>
      </c>
      <c r="U55" s="2"/>
      <c r="W55" s="104"/>
      <c r="X55" s="104"/>
    </row>
    <row r="56" spans="1:24">
      <c r="A56" s="168"/>
      <c r="B56" s="175"/>
      <c r="C56" s="17" t="s">
        <v>143</v>
      </c>
      <c r="D56" s="6"/>
      <c r="E56" s="17"/>
      <c r="F56" s="6"/>
      <c r="G56" s="17"/>
      <c r="H56" s="6"/>
      <c r="I56" s="17"/>
      <c r="J56" s="87">
        <v>0.5</v>
      </c>
      <c r="K56" s="17">
        <v>18</v>
      </c>
      <c r="L56" s="9">
        <v>1.5</v>
      </c>
      <c r="M56" s="17">
        <v>42</v>
      </c>
      <c r="N56" s="26">
        <v>60</v>
      </c>
      <c r="O56" s="2"/>
      <c r="P56" s="6">
        <v>1</v>
      </c>
      <c r="Q56" s="17">
        <v>18</v>
      </c>
      <c r="R56" s="6">
        <v>1.3</v>
      </c>
      <c r="S56" s="17">
        <v>42</v>
      </c>
      <c r="T56" s="26">
        <f t="shared" si="9"/>
        <v>60</v>
      </c>
      <c r="U56" s="2"/>
      <c r="W56" s="104"/>
      <c r="X56" s="104"/>
    </row>
    <row r="57" spans="1:24">
      <c r="A57" s="168"/>
      <c r="B57" s="175"/>
      <c r="C57" s="17" t="s">
        <v>144</v>
      </c>
      <c r="D57" s="6"/>
      <c r="E57" s="17"/>
      <c r="F57" s="6"/>
      <c r="G57" s="17"/>
      <c r="H57" s="6"/>
      <c r="I57" s="17"/>
      <c r="J57" s="87">
        <v>0.5</v>
      </c>
      <c r="K57" s="17">
        <v>18</v>
      </c>
      <c r="L57" s="87">
        <v>2</v>
      </c>
      <c r="M57" s="17">
        <v>68</v>
      </c>
      <c r="N57" s="26">
        <v>86</v>
      </c>
      <c r="O57" s="2"/>
      <c r="P57" s="6">
        <v>1</v>
      </c>
      <c r="Q57" s="17">
        <v>18</v>
      </c>
      <c r="R57" s="6">
        <v>2</v>
      </c>
      <c r="S57" s="17">
        <v>68</v>
      </c>
      <c r="T57" s="26">
        <f t="shared" si="9"/>
        <v>86</v>
      </c>
      <c r="U57" s="2"/>
      <c r="W57" s="104"/>
      <c r="X57" s="104"/>
    </row>
    <row r="58" spans="1:24">
      <c r="A58" s="168"/>
      <c r="B58" s="175"/>
      <c r="C58" s="17" t="s">
        <v>145</v>
      </c>
      <c r="D58" s="6"/>
      <c r="E58" s="17"/>
      <c r="F58" s="6"/>
      <c r="G58" s="17"/>
      <c r="H58" s="6"/>
      <c r="I58" s="17"/>
      <c r="J58" s="6"/>
      <c r="K58" s="17"/>
      <c r="L58" s="9">
        <v>2</v>
      </c>
      <c r="M58" s="17">
        <v>60</v>
      </c>
      <c r="N58" s="26">
        <v>60</v>
      </c>
      <c r="O58" s="2"/>
      <c r="P58" s="6"/>
      <c r="Q58" s="17"/>
      <c r="R58" s="6">
        <v>2</v>
      </c>
      <c r="S58" s="17">
        <v>60</v>
      </c>
      <c r="T58" s="26">
        <f t="shared" si="9"/>
        <v>60</v>
      </c>
      <c r="U58" s="2"/>
      <c r="W58" s="104"/>
      <c r="X58" s="104"/>
    </row>
    <row r="59" spans="1:24">
      <c r="A59" s="168"/>
      <c r="B59" s="175"/>
      <c r="C59" s="65" t="s">
        <v>126</v>
      </c>
      <c r="D59" s="64"/>
      <c r="E59" s="65"/>
      <c r="F59" s="64"/>
      <c r="G59" s="65"/>
      <c r="H59" s="116">
        <v>1</v>
      </c>
      <c r="I59" s="65">
        <v>36</v>
      </c>
      <c r="J59" s="64"/>
      <c r="K59" s="65"/>
      <c r="L59" s="64"/>
      <c r="M59" s="65"/>
      <c r="N59" s="67">
        <v>36</v>
      </c>
      <c r="O59" s="2"/>
      <c r="P59" s="6"/>
      <c r="Q59" s="17"/>
      <c r="R59" s="6"/>
      <c r="S59" s="17"/>
      <c r="T59" s="26">
        <f t="shared" si="9"/>
        <v>0</v>
      </c>
      <c r="U59" s="2"/>
      <c r="W59" s="104"/>
      <c r="X59" s="104"/>
    </row>
    <row r="60" spans="1:24">
      <c r="A60" s="168"/>
      <c r="B60" s="175"/>
      <c r="C60" s="65" t="s">
        <v>127</v>
      </c>
      <c r="D60" s="64"/>
      <c r="E60" s="65"/>
      <c r="F60" s="64"/>
      <c r="G60" s="65"/>
      <c r="H60" s="64"/>
      <c r="I60" s="65"/>
      <c r="J60" s="116">
        <v>1.5</v>
      </c>
      <c r="K60" s="65">
        <v>54</v>
      </c>
      <c r="L60" s="64"/>
      <c r="M60" s="65"/>
      <c r="N60" s="67">
        <v>54</v>
      </c>
      <c r="O60" s="2"/>
      <c r="P60" s="6"/>
      <c r="Q60" s="17"/>
      <c r="R60" s="6"/>
      <c r="S60" s="17"/>
      <c r="T60" s="26">
        <f t="shared" si="9"/>
        <v>0</v>
      </c>
      <c r="U60" s="2"/>
      <c r="W60" s="104"/>
      <c r="X60" s="104"/>
    </row>
    <row r="61" spans="1:24">
      <c r="A61" s="168"/>
      <c r="B61" s="175"/>
      <c r="C61" s="65" t="s">
        <v>331</v>
      </c>
      <c r="D61" s="64"/>
      <c r="E61" s="65"/>
      <c r="F61" s="64"/>
      <c r="G61" s="65"/>
      <c r="H61" s="64"/>
      <c r="I61" s="65"/>
      <c r="J61" s="64"/>
      <c r="K61" s="65"/>
      <c r="L61" s="116">
        <v>1.5</v>
      </c>
      <c r="M61" s="65">
        <v>46.5</v>
      </c>
      <c r="N61" s="67">
        <v>46.5</v>
      </c>
      <c r="O61" s="2"/>
      <c r="P61" s="6"/>
      <c r="Q61" s="17"/>
      <c r="R61" s="6"/>
      <c r="S61" s="17"/>
      <c r="T61" s="26">
        <f t="shared" si="9"/>
        <v>0</v>
      </c>
      <c r="U61" s="2"/>
      <c r="W61" s="104"/>
      <c r="X61" s="104"/>
    </row>
    <row r="62" spans="1:24">
      <c r="A62" s="168"/>
      <c r="B62" s="175"/>
      <c r="C62" s="17"/>
      <c r="D62" s="6"/>
      <c r="E62" s="17"/>
      <c r="F62" s="6"/>
      <c r="G62" s="17"/>
      <c r="H62" s="6"/>
      <c r="I62" s="17"/>
      <c r="J62" s="6"/>
      <c r="K62" s="17"/>
      <c r="L62" s="6"/>
      <c r="M62" s="17"/>
      <c r="N62" s="26"/>
      <c r="O62" s="2"/>
      <c r="P62" s="6"/>
      <c r="Q62" s="17"/>
      <c r="R62" s="6"/>
      <c r="S62" s="17"/>
      <c r="T62" s="26">
        <f t="shared" si="9"/>
        <v>0</v>
      </c>
      <c r="U62" s="2"/>
      <c r="W62" s="104"/>
      <c r="X62" s="104"/>
    </row>
    <row r="63" spans="1:24">
      <c r="A63" s="168"/>
      <c r="B63" s="175"/>
      <c r="C63" s="17"/>
      <c r="D63" s="6"/>
      <c r="E63" s="17"/>
      <c r="F63" s="6"/>
      <c r="G63" s="17"/>
      <c r="H63" s="6"/>
      <c r="I63" s="17"/>
      <c r="J63" s="6"/>
      <c r="K63" s="17"/>
      <c r="L63" s="6"/>
      <c r="M63" s="17"/>
      <c r="N63" s="26"/>
      <c r="O63" s="2"/>
      <c r="P63" s="6"/>
      <c r="Q63" s="17"/>
      <c r="R63" s="6"/>
      <c r="S63" s="17"/>
      <c r="T63" s="26">
        <f t="shared" si="9"/>
        <v>0</v>
      </c>
      <c r="U63" s="2"/>
      <c r="W63" s="104"/>
      <c r="X63" s="104"/>
    </row>
    <row r="64" spans="1:24">
      <c r="A64" s="168"/>
      <c r="B64" s="175"/>
      <c r="C64" s="19" t="s">
        <v>4</v>
      </c>
      <c r="D64" s="6">
        <v>0</v>
      </c>
      <c r="E64" s="17">
        <v>0</v>
      </c>
      <c r="F64" s="6">
        <v>0</v>
      </c>
      <c r="G64" s="17">
        <v>0</v>
      </c>
      <c r="H64" s="6">
        <v>0</v>
      </c>
      <c r="I64" s="17">
        <v>0</v>
      </c>
      <c r="J64" s="6">
        <v>0</v>
      </c>
      <c r="K64" s="17">
        <v>140</v>
      </c>
      <c r="L64" s="6">
        <v>0</v>
      </c>
      <c r="M64" s="17"/>
      <c r="N64" s="26">
        <f t="shared" ref="N64" si="10">I64+K64+M64</f>
        <v>140</v>
      </c>
      <c r="O64" s="2"/>
      <c r="P64" s="6">
        <v>0</v>
      </c>
      <c r="Q64" s="17">
        <v>160</v>
      </c>
      <c r="R64" s="6">
        <v>0</v>
      </c>
      <c r="S64" s="17">
        <v>0</v>
      </c>
      <c r="T64" s="26">
        <f t="shared" si="9"/>
        <v>160</v>
      </c>
      <c r="U64" s="2"/>
      <c r="W64" s="104"/>
      <c r="X64" s="104"/>
    </row>
    <row r="65" spans="1:24" ht="18" thickBot="1">
      <c r="A65" s="158" t="s">
        <v>24</v>
      </c>
      <c r="B65" s="159"/>
      <c r="C65" s="160"/>
      <c r="D65" s="15">
        <f>SUM(D36:D63)</f>
        <v>7</v>
      </c>
      <c r="E65" s="12">
        <f>SUM(E36:E63)</f>
        <v>252</v>
      </c>
      <c r="F65" s="15"/>
      <c r="G65" s="12">
        <f>SUM(G36:G63)</f>
        <v>324</v>
      </c>
      <c r="H65" s="15">
        <f t="shared" ref="H65:M65" si="11">SUM(H42:H63)</f>
        <v>14</v>
      </c>
      <c r="I65" s="12">
        <f t="shared" si="11"/>
        <v>504</v>
      </c>
      <c r="J65" s="15">
        <f t="shared" si="11"/>
        <v>14</v>
      </c>
      <c r="K65" s="12">
        <f>SUM(K42:K63)</f>
        <v>504</v>
      </c>
      <c r="L65" s="15">
        <f>SUM(L36:L63)</f>
        <v>29</v>
      </c>
      <c r="M65" s="12">
        <f t="shared" si="11"/>
        <v>686.5</v>
      </c>
      <c r="N65" s="27">
        <v>2472.5</v>
      </c>
      <c r="O65" s="8"/>
      <c r="P65" s="15" t="s">
        <v>226</v>
      </c>
      <c r="Q65" s="12">
        <f>SUM(Q36:Q64)</f>
        <v>1253</v>
      </c>
      <c r="R65" s="15">
        <f>SUM(R36:R64)</f>
        <v>27.6</v>
      </c>
      <c r="S65" s="12">
        <f>SUM(S36:S64)</f>
        <v>947</v>
      </c>
      <c r="T65" s="32">
        <f t="shared" si="9"/>
        <v>2200</v>
      </c>
      <c r="U65" s="8"/>
      <c r="W65" s="105"/>
      <c r="X65" s="105"/>
    </row>
    <row r="66" spans="1:24" ht="18.600000000000001" thickTop="1" thickBot="1">
      <c r="A66" s="177" t="s">
        <v>9</v>
      </c>
      <c r="B66" s="178"/>
      <c r="C66" s="179"/>
      <c r="D66" s="13">
        <f>(D35+D65)</f>
        <v>34</v>
      </c>
      <c r="E66" s="14">
        <f>(E35+E65)</f>
        <v>1224</v>
      </c>
      <c r="F66" s="13">
        <v>34</v>
      </c>
      <c r="G66" s="14">
        <f>(G35+G65)</f>
        <v>1224</v>
      </c>
      <c r="H66" s="14">
        <f>(H35+H65)</f>
        <v>34</v>
      </c>
      <c r="I66" s="14">
        <f>(I35+I65)</f>
        <v>1188</v>
      </c>
      <c r="J66" s="13">
        <f>(J35+J65)</f>
        <v>34</v>
      </c>
      <c r="K66" s="14">
        <f>(K35+K64+K65)</f>
        <v>1309</v>
      </c>
      <c r="L66" s="13">
        <f>(L35+L65)</f>
        <v>34</v>
      </c>
      <c r="M66" s="14">
        <f t="shared" ref="M66" si="12">(M35+M64+M65)</f>
        <v>841.5</v>
      </c>
      <c r="N66" s="28">
        <v>5946.5</v>
      </c>
      <c r="O66" s="30"/>
      <c r="P66" s="13" t="str">
        <f>P65</f>
        <v>24+36,2</v>
      </c>
      <c r="Q66" s="14">
        <f>(Q64+Q65)</f>
        <v>1413</v>
      </c>
      <c r="R66" s="13">
        <f>R65</f>
        <v>27.6</v>
      </c>
      <c r="S66" s="14">
        <f>S65</f>
        <v>947</v>
      </c>
      <c r="T66" s="33">
        <v>2200</v>
      </c>
      <c r="U66" s="2"/>
      <c r="W66" s="94"/>
      <c r="X66" s="94"/>
    </row>
    <row r="67" spans="1:24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 t="s">
        <v>262</v>
      </c>
      <c r="Q67" s="2"/>
      <c r="R67" s="2"/>
      <c r="S67" s="2"/>
      <c r="T67" s="2"/>
      <c r="U67" s="2"/>
    </row>
    <row r="69" spans="1:24"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spans="1:24" ht="15.6">
      <c r="B70" s="180" t="s">
        <v>43</v>
      </c>
      <c r="C70" s="180"/>
      <c r="D70" s="180"/>
      <c r="E70" s="180"/>
      <c r="F70" s="180"/>
      <c r="G70" s="180"/>
      <c r="H70" s="180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spans="1:24" ht="15.6">
      <c r="B71" s="3"/>
      <c r="C71" s="34" t="s">
        <v>32</v>
      </c>
      <c r="D71" s="180" t="s">
        <v>26</v>
      </c>
      <c r="E71" s="180"/>
      <c r="F71" s="180"/>
      <c r="G71" s="180"/>
      <c r="H71" s="180"/>
    </row>
    <row r="72" spans="1:24" ht="21" customHeight="1">
      <c r="B72" s="181" t="s">
        <v>41</v>
      </c>
      <c r="C72" s="34"/>
      <c r="D72" s="34" t="s">
        <v>27</v>
      </c>
      <c r="E72" s="34" t="s">
        <v>28</v>
      </c>
      <c r="F72" s="34" t="s">
        <v>29</v>
      </c>
      <c r="G72" s="34" t="s">
        <v>30</v>
      </c>
      <c r="H72" s="34" t="s">
        <v>31</v>
      </c>
    </row>
    <row r="73" spans="1:24" ht="21" customHeight="1">
      <c r="B73" s="181"/>
      <c r="C73" s="68" t="s">
        <v>100</v>
      </c>
      <c r="D73" s="119">
        <v>1</v>
      </c>
      <c r="E73" s="119">
        <v>1</v>
      </c>
      <c r="F73" s="119">
        <v>1</v>
      </c>
      <c r="G73" s="36"/>
      <c r="H73" s="36"/>
    </row>
    <row r="74" spans="1:24" ht="21" customHeight="1">
      <c r="B74" s="181"/>
      <c r="C74" s="68" t="s">
        <v>278</v>
      </c>
      <c r="D74" s="119">
        <v>1</v>
      </c>
      <c r="E74" s="36"/>
      <c r="F74" s="36"/>
      <c r="G74" s="36"/>
      <c r="H74" s="36"/>
    </row>
    <row r="75" spans="1:24" ht="21" customHeight="1">
      <c r="B75" s="181"/>
      <c r="C75" s="68" t="s">
        <v>275</v>
      </c>
      <c r="D75" s="119">
        <v>1</v>
      </c>
      <c r="E75" s="36"/>
      <c r="F75" s="36"/>
      <c r="G75" s="36"/>
      <c r="H75" s="36"/>
    </row>
    <row r="76" spans="1:24" ht="21" customHeight="1">
      <c r="B76" s="181"/>
      <c r="C76" s="68" t="s">
        <v>95</v>
      </c>
      <c r="D76" s="36"/>
      <c r="E76" s="36"/>
      <c r="F76" s="36"/>
      <c r="G76" s="119">
        <v>1</v>
      </c>
      <c r="H76" s="36"/>
    </row>
    <row r="77" spans="1:24" ht="21" customHeight="1">
      <c r="B77" s="181"/>
      <c r="C77" s="68" t="s">
        <v>96</v>
      </c>
      <c r="D77" s="36"/>
      <c r="E77" s="36"/>
      <c r="F77" s="36"/>
      <c r="G77" s="119">
        <v>1</v>
      </c>
      <c r="H77" s="119">
        <v>1</v>
      </c>
    </row>
    <row r="78" spans="1:24" ht="21" customHeight="1">
      <c r="B78" s="181" t="s">
        <v>42</v>
      </c>
      <c r="C78" s="68" t="s">
        <v>126</v>
      </c>
      <c r="D78" s="36"/>
      <c r="E78" s="36"/>
      <c r="F78" s="119">
        <v>1</v>
      </c>
      <c r="G78" s="36"/>
      <c r="H78" s="36"/>
    </row>
    <row r="79" spans="1:24" ht="21" customHeight="1">
      <c r="B79" s="181"/>
      <c r="C79" s="68" t="s">
        <v>127</v>
      </c>
      <c r="D79" s="36"/>
      <c r="E79" s="36"/>
      <c r="F79" s="36"/>
      <c r="G79" s="119">
        <v>1.5</v>
      </c>
      <c r="H79" s="36"/>
    </row>
    <row r="80" spans="1:24" ht="21" customHeight="1">
      <c r="B80" s="181"/>
      <c r="C80" s="68" t="s">
        <v>128</v>
      </c>
      <c r="D80" s="36"/>
      <c r="E80" s="36"/>
      <c r="F80" s="36"/>
      <c r="G80" s="36"/>
      <c r="H80" s="119">
        <v>1.5</v>
      </c>
    </row>
    <row r="81" spans="1:8" ht="15.6">
      <c r="B81" s="182" t="s">
        <v>33</v>
      </c>
      <c r="C81" s="183"/>
      <c r="D81" s="35">
        <f>SUM(D73:D80)</f>
        <v>3</v>
      </c>
      <c r="E81" s="35">
        <f>SUM(E73:E80)</f>
        <v>1</v>
      </c>
      <c r="F81" s="35">
        <f>SUM(F73:F80)</f>
        <v>2</v>
      </c>
      <c r="G81" s="35">
        <v>4.5</v>
      </c>
      <c r="H81" s="35">
        <f>SUM(H77:H80)</f>
        <v>2.5</v>
      </c>
    </row>
    <row r="84" spans="1:8">
      <c r="A84" s="176" t="s">
        <v>44</v>
      </c>
      <c r="B84" s="176"/>
      <c r="C84" s="1" t="s">
        <v>45</v>
      </c>
    </row>
  </sheetData>
  <mergeCells count="49">
    <mergeCell ref="A3:C3"/>
    <mergeCell ref="D3:N3"/>
    <mergeCell ref="P3:T3"/>
    <mergeCell ref="A1:C1"/>
    <mergeCell ref="D1:T1"/>
    <mergeCell ref="A2:C2"/>
    <mergeCell ref="D2:N2"/>
    <mergeCell ref="P2:T2"/>
    <mergeCell ref="A4:C4"/>
    <mergeCell ref="D4:N4"/>
    <mergeCell ref="P4:T4"/>
    <mergeCell ref="A5:C5"/>
    <mergeCell ref="D5:N5"/>
    <mergeCell ref="P5:T5"/>
    <mergeCell ref="L8:M8"/>
    <mergeCell ref="A6:C6"/>
    <mergeCell ref="D6:N6"/>
    <mergeCell ref="P6:T6"/>
    <mergeCell ref="A7:C7"/>
    <mergeCell ref="D7:N7"/>
    <mergeCell ref="P7:T7"/>
    <mergeCell ref="A65:C65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A10:B34"/>
    <mergeCell ref="A35:C35"/>
    <mergeCell ref="A36:A64"/>
    <mergeCell ref="B36:B37"/>
    <mergeCell ref="B42:B64"/>
    <mergeCell ref="A84:B84"/>
    <mergeCell ref="A66:C66"/>
    <mergeCell ref="B70:H70"/>
    <mergeCell ref="D71:H71"/>
    <mergeCell ref="B72:B77"/>
    <mergeCell ref="B78:B80"/>
    <mergeCell ref="B81:C81"/>
  </mergeCells>
  <pageMargins left="0.7" right="0.7" top="0.75" bottom="0.75" header="0.3" footer="0.3"/>
  <pageSetup paperSize="8" scale="49" orientation="landscape" verticalDpi="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U87"/>
  <sheetViews>
    <sheetView topLeftCell="C15" zoomScale="80" zoomScaleNormal="80" workbookViewId="0">
      <selection activeCell="M30" sqref="M30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198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199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200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7" si="0">D12*36</f>
        <v>144</v>
      </c>
      <c r="F12" s="86">
        <v>4</v>
      </c>
      <c r="G12" s="115">
        <f t="shared" ref="G12:G27" si="1">F12*36</f>
        <v>144</v>
      </c>
      <c r="H12" s="87">
        <v>3</v>
      </c>
      <c r="I12" s="124">
        <f t="shared" ref="I12:I23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6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121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6"/>
      <c r="I20" s="17">
        <f t="shared" si="2"/>
        <v>0</v>
      </c>
      <c r="J20" s="6">
        <v>0</v>
      </c>
      <c r="K20" s="21"/>
      <c r="L20" s="6">
        <v>0</v>
      </c>
      <c r="M20" s="17">
        <f t="shared" si="3"/>
        <v>0</v>
      </c>
      <c r="N20" s="24">
        <f t="shared" ref="N20:N35" si="7">E20+G20+I20+K20</f>
        <v>72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17" t="s">
        <v>217</v>
      </c>
      <c r="D21" s="6"/>
      <c r="F21" s="6"/>
      <c r="G21" s="17"/>
      <c r="H21" s="87">
        <v>2</v>
      </c>
      <c r="I21" s="86">
        <v>72</v>
      </c>
      <c r="J21" s="6"/>
      <c r="K21" s="21"/>
      <c r="L21" s="6"/>
      <c r="M21" s="17"/>
      <c r="N21" s="24"/>
      <c r="O21" s="2"/>
      <c r="P21" s="46"/>
      <c r="Q21" s="45"/>
      <c r="R21" s="46"/>
      <c r="S21" s="45"/>
      <c r="T21" s="52"/>
      <c r="U21" s="2"/>
    </row>
    <row r="22" spans="1:21">
      <c r="A22" s="168"/>
      <c r="B22" s="169"/>
      <c r="C22" s="65" t="s">
        <v>124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123</v>
      </c>
      <c r="D23" s="64">
        <v>0</v>
      </c>
      <c r="E23" s="69">
        <f t="shared" si="0"/>
        <v>0</v>
      </c>
      <c r="F23" s="64">
        <v>0</v>
      </c>
      <c r="G23" s="65">
        <f t="shared" si="1"/>
        <v>0</v>
      </c>
      <c r="H23" s="116">
        <v>1</v>
      </c>
      <c r="I23" s="117">
        <f t="shared" si="2"/>
        <v>36</v>
      </c>
      <c r="J23" s="116">
        <v>1</v>
      </c>
      <c r="K23" s="117">
        <v>36</v>
      </c>
      <c r="L23" s="64">
        <v>0</v>
      </c>
      <c r="M23" s="65">
        <v>0</v>
      </c>
      <c r="N23" s="24">
        <f t="shared" si="7"/>
        <v>72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105</v>
      </c>
      <c r="D24" s="64">
        <v>0</v>
      </c>
      <c r="E24" s="69">
        <f t="shared" si="0"/>
        <v>0</v>
      </c>
      <c r="F24" s="116">
        <v>1</v>
      </c>
      <c r="G24" s="117">
        <f t="shared" si="1"/>
        <v>36</v>
      </c>
      <c r="H24" s="64">
        <v>0</v>
      </c>
      <c r="I24" s="65">
        <v>0</v>
      </c>
      <c r="J24" s="64">
        <v>0</v>
      </c>
      <c r="K24" s="65">
        <v>0</v>
      </c>
      <c r="L24" s="64">
        <v>0</v>
      </c>
      <c r="M24" s="65">
        <v>0</v>
      </c>
      <c r="N24" s="24">
        <f t="shared" si="7"/>
        <v>36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106</v>
      </c>
      <c r="D25" s="116">
        <v>1</v>
      </c>
      <c r="E25" s="117">
        <f t="shared" si="0"/>
        <v>36</v>
      </c>
      <c r="F25" s="116">
        <v>1</v>
      </c>
      <c r="G25" s="117">
        <f t="shared" si="1"/>
        <v>36</v>
      </c>
      <c r="H25" s="116">
        <v>1</v>
      </c>
      <c r="I25" s="117">
        <v>36</v>
      </c>
      <c r="J25" s="64">
        <v>0</v>
      </c>
      <c r="K25" s="65">
        <v>0</v>
      </c>
      <c r="L25" s="64">
        <v>0</v>
      </c>
      <c r="M25" s="65"/>
      <c r="N25" s="24">
        <f t="shared" si="7"/>
        <v>108</v>
      </c>
      <c r="O25" s="2"/>
      <c r="P25" s="46"/>
      <c r="Q25" s="45"/>
      <c r="R25" s="46"/>
      <c r="S25" s="45"/>
      <c r="T25" s="52">
        <f t="shared" si="5"/>
        <v>0</v>
      </c>
      <c r="U25" s="2"/>
    </row>
    <row r="26" spans="1:21">
      <c r="A26" s="168"/>
      <c r="B26" s="169"/>
      <c r="C26" s="66" t="s">
        <v>282</v>
      </c>
      <c r="D26" s="116">
        <v>1</v>
      </c>
      <c r="E26" s="117">
        <f t="shared" si="0"/>
        <v>36</v>
      </c>
      <c r="F26" s="64">
        <v>0</v>
      </c>
      <c r="G26" s="65">
        <f t="shared" si="1"/>
        <v>0</v>
      </c>
      <c r="H26" s="64">
        <v>0</v>
      </c>
      <c r="I26" s="65">
        <v>0</v>
      </c>
      <c r="J26" s="64">
        <v>0</v>
      </c>
      <c r="K26" s="65">
        <v>0</v>
      </c>
      <c r="L26" s="64">
        <v>0</v>
      </c>
      <c r="M26" s="65">
        <v>0</v>
      </c>
      <c r="N26" s="24">
        <f t="shared" si="7"/>
        <v>36</v>
      </c>
      <c r="O26" s="2"/>
      <c r="P26" s="46"/>
      <c r="Q26" s="45"/>
      <c r="R26" s="46"/>
      <c r="S26" s="45"/>
      <c r="T26" s="52">
        <f t="shared" si="5"/>
        <v>0</v>
      </c>
      <c r="U26" s="2"/>
    </row>
    <row r="27" spans="1:21">
      <c r="A27" s="168"/>
      <c r="B27" s="169"/>
      <c r="C27" s="66" t="s">
        <v>281</v>
      </c>
      <c r="D27" s="116">
        <v>1</v>
      </c>
      <c r="E27" s="117">
        <f t="shared" si="0"/>
        <v>36</v>
      </c>
      <c r="F27" s="64">
        <v>0</v>
      </c>
      <c r="G27" s="65">
        <f t="shared" si="1"/>
        <v>0</v>
      </c>
      <c r="H27" s="64">
        <v>0</v>
      </c>
      <c r="I27" s="65">
        <v>0</v>
      </c>
      <c r="J27" s="64">
        <v>0</v>
      </c>
      <c r="K27" s="65">
        <v>0</v>
      </c>
      <c r="L27" s="64">
        <v>0</v>
      </c>
      <c r="M27" s="65">
        <v>0</v>
      </c>
      <c r="N27" s="24">
        <f t="shared" si="7"/>
        <v>36</v>
      </c>
      <c r="O27" s="2"/>
      <c r="P27" s="46"/>
      <c r="Q27" s="45"/>
      <c r="R27" s="46"/>
      <c r="S27" s="45"/>
      <c r="T27" s="52"/>
      <c r="U27" s="2"/>
    </row>
    <row r="28" spans="1:21">
      <c r="A28" s="168"/>
      <c r="B28" s="169"/>
      <c r="C28" s="65" t="s">
        <v>95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64"/>
      <c r="M28" s="65"/>
      <c r="N28" s="24">
        <f t="shared" si="7"/>
        <v>31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65" t="s">
        <v>96</v>
      </c>
      <c r="D29" s="64"/>
      <c r="E29" s="65"/>
      <c r="F29" s="64"/>
      <c r="G29" s="65"/>
      <c r="H29" s="64"/>
      <c r="I29" s="65"/>
      <c r="J29" s="116">
        <v>1</v>
      </c>
      <c r="K29" s="117">
        <v>31</v>
      </c>
      <c r="L29" s="116">
        <v>1</v>
      </c>
      <c r="M29" s="117">
        <v>31</v>
      </c>
      <c r="N29" s="24">
        <v>124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7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1">
      <c r="A35" s="168"/>
      <c r="B35" s="169"/>
      <c r="C35" s="18"/>
      <c r="D35" s="6"/>
      <c r="E35" s="17"/>
      <c r="F35" s="6"/>
      <c r="G35" s="17"/>
      <c r="H35" s="6"/>
      <c r="I35" s="17"/>
      <c r="J35" s="6"/>
      <c r="K35" s="17"/>
      <c r="L35" s="6"/>
      <c r="M35" s="17"/>
      <c r="N35" s="24">
        <f t="shared" si="7"/>
        <v>0</v>
      </c>
      <c r="O35" s="2"/>
      <c r="P35" s="46"/>
      <c r="Q35" s="45"/>
      <c r="R35" s="46"/>
      <c r="S35" s="45"/>
      <c r="T35" s="52">
        <f t="shared" si="5"/>
        <v>0</v>
      </c>
      <c r="U35" s="2"/>
    </row>
    <row r="36" spans="1:21" ht="17.399999999999999">
      <c r="A36" s="170" t="s">
        <v>25</v>
      </c>
      <c r="B36" s="171"/>
      <c r="C36" s="172"/>
      <c r="D36" s="7">
        <f t="shared" ref="D36:M36" si="8">SUM(D11:D35)</f>
        <v>27</v>
      </c>
      <c r="E36" s="11">
        <f t="shared" si="8"/>
        <v>972</v>
      </c>
      <c r="F36" s="7">
        <f t="shared" si="8"/>
        <v>25</v>
      </c>
      <c r="G36" s="11">
        <f t="shared" si="8"/>
        <v>900</v>
      </c>
      <c r="H36" s="7">
        <f t="shared" si="8"/>
        <v>20</v>
      </c>
      <c r="I36" s="11">
        <f t="shared" si="8"/>
        <v>720</v>
      </c>
      <c r="J36" s="7">
        <f t="shared" si="8"/>
        <v>20</v>
      </c>
      <c r="K36" s="11">
        <f t="shared" si="8"/>
        <v>665</v>
      </c>
      <c r="L36" s="7">
        <f t="shared" si="8"/>
        <v>5</v>
      </c>
      <c r="M36" s="11">
        <f t="shared" si="8"/>
        <v>155</v>
      </c>
      <c r="N36" s="24">
        <f>(E36+G36+I36+K36+M36)</f>
        <v>3412</v>
      </c>
      <c r="O36" s="8"/>
      <c r="P36" s="53"/>
      <c r="Q36" s="54"/>
      <c r="R36" s="53"/>
      <c r="S36" s="54"/>
      <c r="T36" s="52">
        <f t="shared" si="5"/>
        <v>0</v>
      </c>
      <c r="U36" s="2"/>
    </row>
    <row r="37" spans="1:21" ht="41.25" customHeight="1">
      <c r="A37" s="168" t="s">
        <v>39</v>
      </c>
      <c r="B37" s="173" t="s">
        <v>22</v>
      </c>
      <c r="C37" s="10" t="s">
        <v>53</v>
      </c>
      <c r="D37" s="87">
        <v>0.5</v>
      </c>
      <c r="E37" s="86">
        <v>18</v>
      </c>
      <c r="F37" s="9"/>
      <c r="G37" s="10"/>
      <c r="H37" s="9"/>
      <c r="I37" s="10"/>
      <c r="J37" s="9"/>
      <c r="K37" s="10"/>
      <c r="L37" s="9"/>
      <c r="M37" s="10"/>
      <c r="N37" s="25">
        <f>E37+G37</f>
        <v>18</v>
      </c>
      <c r="O37" s="2"/>
      <c r="P37" s="9">
        <v>0.5</v>
      </c>
      <c r="Q37" s="10">
        <v>18</v>
      </c>
      <c r="R37" s="9"/>
      <c r="S37" s="10"/>
      <c r="T37" s="25">
        <f>Q37</f>
        <v>18</v>
      </c>
      <c r="U37" s="2"/>
    </row>
    <row r="38" spans="1:21" ht="43.5" customHeight="1">
      <c r="A38" s="168"/>
      <c r="B38" s="174"/>
      <c r="C38" s="10" t="s">
        <v>64</v>
      </c>
      <c r="D38" s="9"/>
      <c r="E38" s="10"/>
      <c r="F38" s="9"/>
      <c r="G38" s="10"/>
      <c r="H38" s="9"/>
      <c r="I38" s="10"/>
      <c r="J38" s="9"/>
      <c r="K38" s="10"/>
      <c r="L38" s="87">
        <v>2</v>
      </c>
      <c r="M38" s="86">
        <v>62</v>
      </c>
      <c r="N38" s="25">
        <v>62</v>
      </c>
      <c r="O38" s="2"/>
      <c r="P38" s="9"/>
      <c r="Q38" s="10"/>
      <c r="R38" s="9">
        <v>2</v>
      </c>
      <c r="S38" s="10">
        <v>62</v>
      </c>
      <c r="T38" s="25">
        <v>62</v>
      </c>
      <c r="U38" s="2"/>
    </row>
    <row r="39" spans="1:21" ht="43.5" customHeight="1">
      <c r="A39" s="168"/>
      <c r="B39" s="55"/>
      <c r="C39" s="10" t="s">
        <v>293</v>
      </c>
      <c r="D39" s="87">
        <v>2.5</v>
      </c>
      <c r="E39" s="86">
        <v>90</v>
      </c>
      <c r="F39" s="87">
        <v>2</v>
      </c>
      <c r="G39" s="86">
        <v>72</v>
      </c>
      <c r="H39" s="9"/>
      <c r="I39" s="10"/>
      <c r="J39" s="9"/>
      <c r="K39" s="10"/>
      <c r="L39" s="9"/>
      <c r="M39" s="10"/>
      <c r="N39" s="25">
        <v>162</v>
      </c>
      <c r="O39" s="2"/>
      <c r="P39" s="9">
        <v>4.5</v>
      </c>
      <c r="Q39" s="10">
        <v>162</v>
      </c>
      <c r="R39" s="9"/>
      <c r="S39" s="10"/>
      <c r="T39" s="25">
        <v>162</v>
      </c>
      <c r="U39" s="2"/>
    </row>
    <row r="40" spans="1:21" ht="43.5" customHeight="1">
      <c r="A40" s="168"/>
      <c r="B40" s="55"/>
      <c r="C40" s="10" t="s">
        <v>292</v>
      </c>
      <c r="D40" s="87">
        <v>4</v>
      </c>
      <c r="E40" s="86">
        <v>144</v>
      </c>
      <c r="F40" s="87">
        <v>2</v>
      </c>
      <c r="G40" s="86">
        <v>72</v>
      </c>
      <c r="H40" s="9"/>
      <c r="I40" s="10"/>
      <c r="J40" s="9"/>
      <c r="K40" s="10"/>
      <c r="L40" s="9"/>
      <c r="M40" s="10"/>
      <c r="N40" s="25">
        <v>216</v>
      </c>
      <c r="O40" s="2"/>
      <c r="P40" s="9">
        <v>6</v>
      </c>
      <c r="Q40" s="10">
        <v>216</v>
      </c>
      <c r="R40" s="9"/>
      <c r="S40" s="10"/>
      <c r="T40" s="25">
        <v>216</v>
      </c>
      <c r="U40" s="2"/>
    </row>
    <row r="41" spans="1:21" ht="43.5" customHeight="1">
      <c r="A41" s="168"/>
      <c r="B41" s="55"/>
      <c r="C41" s="10" t="s">
        <v>203</v>
      </c>
      <c r="D41" s="9"/>
      <c r="E41" s="10"/>
      <c r="F41" s="87">
        <v>2</v>
      </c>
      <c r="G41" s="86">
        <v>72</v>
      </c>
      <c r="H41" s="9"/>
      <c r="I41" s="10"/>
      <c r="J41" s="9"/>
      <c r="K41" s="10"/>
      <c r="L41" s="9"/>
      <c r="M41" s="10"/>
      <c r="N41" s="25">
        <v>72</v>
      </c>
      <c r="O41" s="2"/>
      <c r="P41" s="9">
        <v>2</v>
      </c>
      <c r="Q41" s="10">
        <v>72</v>
      </c>
      <c r="R41" s="9"/>
      <c r="S41" s="10"/>
      <c r="T41" s="25">
        <v>72</v>
      </c>
      <c r="U41" s="2"/>
    </row>
    <row r="42" spans="1:21" ht="43.5" customHeight="1">
      <c r="A42" s="168"/>
      <c r="B42" s="55"/>
      <c r="C42" s="10" t="s">
        <v>204</v>
      </c>
      <c r="D42" s="9"/>
      <c r="E42" s="10"/>
      <c r="F42" s="87">
        <v>1</v>
      </c>
      <c r="G42" s="86">
        <v>36</v>
      </c>
      <c r="H42" s="9"/>
      <c r="I42" s="10"/>
      <c r="J42" s="9"/>
      <c r="K42" s="10"/>
      <c r="L42" s="9"/>
      <c r="M42" s="10"/>
      <c r="N42" s="25">
        <v>36</v>
      </c>
      <c r="O42" s="2"/>
      <c r="P42" s="9">
        <v>1</v>
      </c>
      <c r="Q42" s="10">
        <v>36</v>
      </c>
      <c r="R42" s="9"/>
      <c r="S42" s="10"/>
      <c r="T42" s="25">
        <v>36</v>
      </c>
      <c r="U42" s="2"/>
    </row>
    <row r="43" spans="1:21" ht="43.5" customHeight="1">
      <c r="A43" s="168"/>
      <c r="B43" s="55"/>
      <c r="C43" s="10" t="s">
        <v>297</v>
      </c>
      <c r="D43" s="9"/>
      <c r="E43" s="10"/>
      <c r="F43" s="87">
        <v>1</v>
      </c>
      <c r="G43" s="86">
        <v>36</v>
      </c>
      <c r="H43" s="9"/>
      <c r="I43" s="10"/>
      <c r="J43" s="9"/>
      <c r="K43" s="10"/>
      <c r="L43" s="9"/>
      <c r="M43" s="10"/>
      <c r="N43" s="25">
        <v>36</v>
      </c>
      <c r="O43" s="2"/>
      <c r="P43" s="9">
        <v>1</v>
      </c>
      <c r="Q43" s="10">
        <v>36</v>
      </c>
      <c r="R43" s="9"/>
      <c r="S43" s="10"/>
      <c r="T43" s="25">
        <v>36</v>
      </c>
      <c r="U43" s="2"/>
    </row>
    <row r="44" spans="1:21" ht="43.5" customHeight="1">
      <c r="A44" s="168"/>
      <c r="B44" s="55"/>
      <c r="C44" s="10" t="s">
        <v>296</v>
      </c>
      <c r="D44" s="9"/>
      <c r="E44" s="10"/>
      <c r="F44" s="87">
        <v>1</v>
      </c>
      <c r="G44" s="86">
        <v>36</v>
      </c>
      <c r="H44" s="9"/>
      <c r="I44" s="10"/>
      <c r="J44" s="9"/>
      <c r="K44" s="10"/>
      <c r="L44" s="9"/>
      <c r="M44" s="10"/>
      <c r="N44" s="25">
        <v>36</v>
      </c>
      <c r="O44" s="2"/>
      <c r="P44" s="9">
        <v>1</v>
      </c>
      <c r="Q44" s="10">
        <v>36</v>
      </c>
      <c r="R44" s="9"/>
      <c r="S44" s="10"/>
      <c r="T44" s="25">
        <v>36</v>
      </c>
      <c r="U44" s="2"/>
    </row>
    <row r="45" spans="1:21">
      <c r="A45" s="168"/>
      <c r="B45" s="175" t="s">
        <v>23</v>
      </c>
      <c r="C45" s="17" t="s">
        <v>205</v>
      </c>
      <c r="D45" s="6"/>
      <c r="E45" s="17"/>
      <c r="F45" s="6"/>
      <c r="G45" s="17"/>
      <c r="H45" s="87">
        <v>1.5</v>
      </c>
      <c r="I45" s="17">
        <v>54</v>
      </c>
      <c r="J45" s="87">
        <v>2</v>
      </c>
      <c r="K45" s="17">
        <v>72</v>
      </c>
      <c r="L45" s="6"/>
      <c r="M45" s="17"/>
      <c r="N45" s="26">
        <v>126</v>
      </c>
      <c r="O45" s="2"/>
      <c r="P45" s="6">
        <v>3.5</v>
      </c>
      <c r="Q45" s="17">
        <v>126</v>
      </c>
      <c r="R45" s="6"/>
      <c r="S45" s="17"/>
      <c r="T45" s="26">
        <v>126</v>
      </c>
      <c r="U45" s="2"/>
    </row>
    <row r="46" spans="1:21">
      <c r="A46" s="168"/>
      <c r="B46" s="175"/>
      <c r="C46" s="17" t="s">
        <v>206</v>
      </c>
      <c r="D46" s="6"/>
      <c r="E46" s="17"/>
      <c r="F46" s="6"/>
      <c r="G46" s="17"/>
      <c r="H46" s="87">
        <v>3.5</v>
      </c>
      <c r="I46" s="17">
        <v>126</v>
      </c>
      <c r="J46" s="6"/>
      <c r="K46" s="17"/>
      <c r="L46" s="6"/>
      <c r="M46" s="17"/>
      <c r="N46" s="26">
        <v>126</v>
      </c>
      <c r="O46" s="2"/>
      <c r="P46" s="6">
        <v>3.5</v>
      </c>
      <c r="Q46" s="17">
        <v>126</v>
      </c>
      <c r="R46" s="6"/>
      <c r="S46" s="17"/>
      <c r="T46" s="26">
        <v>126</v>
      </c>
      <c r="U46" s="2"/>
    </row>
    <row r="47" spans="1:21">
      <c r="A47" s="168"/>
      <c r="B47" s="175"/>
      <c r="C47" s="17" t="s">
        <v>207</v>
      </c>
      <c r="D47" s="6"/>
      <c r="E47" s="17"/>
      <c r="F47" s="6"/>
      <c r="G47" s="17"/>
      <c r="H47" s="87">
        <v>2</v>
      </c>
      <c r="I47" s="17">
        <v>72</v>
      </c>
      <c r="J47" s="6"/>
      <c r="K47" s="17"/>
      <c r="L47" s="6"/>
      <c r="M47" s="17"/>
      <c r="N47" s="26">
        <v>72</v>
      </c>
      <c r="O47" s="2"/>
      <c r="P47" s="6"/>
      <c r="Q47" s="17"/>
      <c r="R47" s="6">
        <v>2</v>
      </c>
      <c r="S47" s="17">
        <v>72</v>
      </c>
      <c r="T47" s="26">
        <v>72</v>
      </c>
      <c r="U47" s="2"/>
    </row>
    <row r="48" spans="1:21">
      <c r="A48" s="168"/>
      <c r="B48" s="175"/>
      <c r="C48" s="17" t="s">
        <v>208</v>
      </c>
      <c r="D48" s="6"/>
      <c r="E48" s="17"/>
      <c r="F48" s="6"/>
      <c r="G48" s="17"/>
      <c r="H48" s="87">
        <v>1.5</v>
      </c>
      <c r="I48" s="17">
        <v>44</v>
      </c>
      <c r="J48" s="6"/>
      <c r="K48" s="17"/>
      <c r="L48" s="6"/>
      <c r="M48" s="17"/>
      <c r="N48" s="26">
        <v>44</v>
      </c>
      <c r="O48" s="2"/>
      <c r="P48" s="6"/>
      <c r="Q48" s="17"/>
      <c r="R48" s="6">
        <v>1.4</v>
      </c>
      <c r="S48" s="17">
        <v>44</v>
      </c>
      <c r="T48" s="26">
        <v>44</v>
      </c>
      <c r="U48" s="2"/>
    </row>
    <row r="49" spans="1:21">
      <c r="A49" s="168"/>
      <c r="B49" s="175"/>
      <c r="C49" s="17" t="s">
        <v>209</v>
      </c>
      <c r="D49" s="6"/>
      <c r="E49" s="17"/>
      <c r="F49" s="6"/>
      <c r="G49" s="17"/>
      <c r="H49" s="87">
        <v>3</v>
      </c>
      <c r="I49" s="17">
        <v>108</v>
      </c>
      <c r="J49" s="87">
        <v>3</v>
      </c>
      <c r="K49" s="17">
        <v>108</v>
      </c>
      <c r="L49" s="6"/>
      <c r="M49" s="17"/>
      <c r="N49" s="26">
        <v>216</v>
      </c>
      <c r="O49" s="2"/>
      <c r="P49" s="6">
        <v>3</v>
      </c>
      <c r="Q49" s="17">
        <v>108</v>
      </c>
      <c r="R49" s="6">
        <v>3.5</v>
      </c>
      <c r="S49" s="17">
        <v>108</v>
      </c>
      <c r="T49" s="26">
        <v>216</v>
      </c>
      <c r="U49" s="2"/>
    </row>
    <row r="50" spans="1:21">
      <c r="A50" s="168"/>
      <c r="B50" s="175"/>
      <c r="C50" s="17" t="s">
        <v>210</v>
      </c>
      <c r="D50" s="6"/>
      <c r="E50" s="17"/>
      <c r="F50" s="6"/>
      <c r="G50" s="17"/>
      <c r="H50" s="6"/>
      <c r="I50" s="17"/>
      <c r="J50" s="6"/>
      <c r="K50" s="17"/>
      <c r="L50" s="87">
        <v>4</v>
      </c>
      <c r="M50" s="17">
        <v>108</v>
      </c>
      <c r="N50" s="26">
        <v>108</v>
      </c>
      <c r="O50" s="2"/>
      <c r="P50" s="6"/>
      <c r="Q50" s="17"/>
      <c r="R50" s="6">
        <v>3.5</v>
      </c>
      <c r="S50" s="17">
        <v>108</v>
      </c>
      <c r="T50" s="26">
        <v>108</v>
      </c>
      <c r="U50" s="2"/>
    </row>
    <row r="51" spans="1:21">
      <c r="A51" s="168"/>
      <c r="B51" s="175"/>
      <c r="C51" s="17" t="s">
        <v>211</v>
      </c>
      <c r="D51" s="6"/>
      <c r="E51" s="17"/>
      <c r="F51" s="6"/>
      <c r="G51" s="17"/>
      <c r="H51" s="6"/>
      <c r="I51" s="17"/>
      <c r="J51" s="87">
        <v>3</v>
      </c>
      <c r="K51" s="17">
        <v>116</v>
      </c>
      <c r="L51" s="6"/>
      <c r="M51" s="17"/>
      <c r="N51" s="26">
        <v>116</v>
      </c>
      <c r="O51" s="2"/>
      <c r="P51" s="6">
        <v>3.2</v>
      </c>
      <c r="Q51" s="17">
        <v>116</v>
      </c>
      <c r="R51" s="6"/>
      <c r="S51" s="17"/>
      <c r="T51" s="26">
        <v>116</v>
      </c>
      <c r="U51" s="2"/>
    </row>
    <row r="52" spans="1:21" ht="15.6">
      <c r="A52" s="168"/>
      <c r="B52" s="175"/>
      <c r="C52" s="68" t="s">
        <v>313</v>
      </c>
      <c r="D52" s="6"/>
      <c r="E52" s="17"/>
      <c r="F52" s="6"/>
      <c r="G52" s="17"/>
      <c r="H52" s="72"/>
      <c r="I52" s="71"/>
      <c r="J52" s="125">
        <v>3</v>
      </c>
      <c r="K52" s="71">
        <v>108</v>
      </c>
      <c r="L52" s="72"/>
      <c r="M52" s="71"/>
      <c r="N52" s="73">
        <v>108</v>
      </c>
      <c r="O52" s="2"/>
      <c r="P52" s="6">
        <v>3</v>
      </c>
      <c r="Q52" s="17">
        <v>108</v>
      </c>
      <c r="R52" s="6"/>
      <c r="S52" s="17"/>
      <c r="T52" s="26">
        <v>108</v>
      </c>
      <c r="U52" s="2"/>
    </row>
    <row r="53" spans="1:21">
      <c r="A53" s="168"/>
      <c r="B53" s="175"/>
      <c r="C53" s="17" t="s">
        <v>212</v>
      </c>
      <c r="D53" s="6"/>
      <c r="E53" s="17"/>
      <c r="F53" s="6"/>
      <c r="G53" s="17"/>
      <c r="H53" s="72"/>
      <c r="I53" s="71"/>
      <c r="J53" s="72"/>
      <c r="K53" s="71"/>
      <c r="L53" s="125">
        <v>4</v>
      </c>
      <c r="M53" s="71">
        <v>124</v>
      </c>
      <c r="N53" s="73">
        <v>124</v>
      </c>
      <c r="O53" s="2"/>
      <c r="P53" s="6"/>
      <c r="Q53" s="17"/>
      <c r="R53" s="6">
        <v>4</v>
      </c>
      <c r="S53" s="17">
        <v>124</v>
      </c>
      <c r="T53" s="26">
        <v>124</v>
      </c>
      <c r="U53" s="2"/>
    </row>
    <row r="54" spans="1:21">
      <c r="A54" s="168"/>
      <c r="B54" s="175"/>
      <c r="C54" s="71" t="s">
        <v>213</v>
      </c>
      <c r="D54" s="64"/>
      <c r="E54" s="65"/>
      <c r="F54" s="64"/>
      <c r="G54" s="65"/>
      <c r="H54" s="72"/>
      <c r="I54" s="71"/>
      <c r="J54" s="72"/>
      <c r="K54" s="71"/>
      <c r="L54" s="125">
        <v>3</v>
      </c>
      <c r="M54" s="71">
        <v>93</v>
      </c>
      <c r="N54" s="73">
        <v>93</v>
      </c>
      <c r="O54" s="2"/>
      <c r="P54" s="6"/>
      <c r="Q54" s="17"/>
      <c r="R54" s="6">
        <v>3</v>
      </c>
      <c r="S54" s="17">
        <v>93</v>
      </c>
      <c r="T54" s="26">
        <v>93</v>
      </c>
      <c r="U54" s="2"/>
    </row>
    <row r="55" spans="1:21">
      <c r="A55" s="168"/>
      <c r="B55" s="175"/>
      <c r="C55" s="17" t="s">
        <v>214</v>
      </c>
      <c r="D55" s="6"/>
      <c r="E55" s="17"/>
      <c r="F55" s="6"/>
      <c r="G55" s="17"/>
      <c r="H55" s="6"/>
      <c r="I55" s="17"/>
      <c r="J55" s="6"/>
      <c r="K55" s="17"/>
      <c r="L55" s="87">
        <v>4</v>
      </c>
      <c r="M55" s="17">
        <v>124</v>
      </c>
      <c r="N55" s="26">
        <v>124</v>
      </c>
      <c r="O55" s="2"/>
      <c r="P55" s="6"/>
      <c r="Q55" s="17"/>
      <c r="R55" s="6">
        <v>4</v>
      </c>
      <c r="S55" s="17">
        <v>124</v>
      </c>
      <c r="T55" s="26">
        <v>124</v>
      </c>
      <c r="U55" s="2"/>
    </row>
    <row r="56" spans="1:21">
      <c r="A56" s="168"/>
      <c r="B56" s="175"/>
      <c r="C56" s="17" t="s">
        <v>215</v>
      </c>
      <c r="D56" s="6"/>
      <c r="E56" s="17"/>
      <c r="F56" s="6"/>
      <c r="G56" s="17"/>
      <c r="H56" s="6"/>
      <c r="I56" s="17"/>
      <c r="J56" s="6"/>
      <c r="K56" s="17"/>
      <c r="L56" s="87">
        <v>5</v>
      </c>
      <c r="M56" s="17">
        <v>155</v>
      </c>
      <c r="N56" s="26">
        <v>155</v>
      </c>
      <c r="O56" s="2"/>
      <c r="P56" s="6"/>
      <c r="Q56" s="17"/>
      <c r="R56" s="6">
        <v>5</v>
      </c>
      <c r="S56" s="17">
        <v>155</v>
      </c>
      <c r="T56" s="26">
        <v>155</v>
      </c>
      <c r="U56" s="2"/>
    </row>
    <row r="57" spans="1:21" ht="15.6">
      <c r="A57" s="168"/>
      <c r="B57" s="175"/>
      <c r="C57" s="68" t="s">
        <v>201</v>
      </c>
      <c r="D57" s="6"/>
      <c r="E57" s="17"/>
      <c r="F57" s="6"/>
      <c r="G57" s="17"/>
      <c r="H57" s="87">
        <v>3</v>
      </c>
      <c r="I57" s="17">
        <v>108</v>
      </c>
      <c r="J57" s="87">
        <v>3</v>
      </c>
      <c r="K57" s="17">
        <v>108</v>
      </c>
      <c r="L57" s="87">
        <v>3</v>
      </c>
      <c r="M57" s="17"/>
      <c r="N57" s="26">
        <v>216</v>
      </c>
      <c r="O57" s="2"/>
      <c r="P57" s="6"/>
      <c r="Q57" s="17"/>
      <c r="R57" s="6"/>
      <c r="S57" s="17"/>
      <c r="T57" s="26"/>
      <c r="U57" s="2"/>
    </row>
    <row r="58" spans="1:21" ht="15.6">
      <c r="A58" s="168"/>
      <c r="B58" s="175"/>
      <c r="C58" s="68" t="s">
        <v>202</v>
      </c>
      <c r="D58" s="6"/>
      <c r="E58" s="17"/>
      <c r="F58" s="6"/>
      <c r="G58" s="17"/>
      <c r="H58" s="6"/>
      <c r="I58" s="17"/>
      <c r="J58" s="6"/>
      <c r="K58" s="17"/>
      <c r="L58" s="87">
        <v>2</v>
      </c>
      <c r="M58" s="17">
        <v>77.5</v>
      </c>
      <c r="N58" s="26">
        <v>77.5</v>
      </c>
      <c r="O58" s="2"/>
      <c r="P58" s="6"/>
      <c r="Q58" s="17"/>
      <c r="R58" s="6"/>
      <c r="S58" s="17"/>
      <c r="T58" s="26"/>
      <c r="U58" s="2"/>
    </row>
    <row r="59" spans="1:21">
      <c r="A59" s="168"/>
      <c r="B59" s="175"/>
      <c r="C59" s="17" t="s">
        <v>222</v>
      </c>
      <c r="D59" s="6"/>
      <c r="E59" s="17"/>
      <c r="F59" s="6"/>
      <c r="G59" s="17"/>
      <c r="H59" s="6"/>
      <c r="I59" s="17"/>
      <c r="J59" s="6"/>
      <c r="K59" s="17"/>
      <c r="L59" s="87">
        <v>2</v>
      </c>
      <c r="M59" s="17"/>
      <c r="N59" s="26"/>
      <c r="O59" s="2"/>
      <c r="P59" s="6"/>
      <c r="Q59" s="17"/>
      <c r="R59" s="6"/>
      <c r="S59" s="17"/>
      <c r="T59" s="26"/>
      <c r="U59" s="2"/>
    </row>
    <row r="60" spans="1:21">
      <c r="A60" s="168"/>
      <c r="B60" s="175"/>
      <c r="C60" s="17"/>
      <c r="D60" s="6"/>
      <c r="E60" s="17"/>
      <c r="F60" s="6"/>
      <c r="G60" s="17"/>
      <c r="H60" s="6"/>
      <c r="I60" s="17"/>
      <c r="J60" s="6"/>
      <c r="K60" s="17"/>
      <c r="L60" s="6"/>
      <c r="M60" s="17"/>
      <c r="N60" s="26"/>
      <c r="O60" s="2"/>
      <c r="P60" s="6"/>
      <c r="Q60" s="17"/>
      <c r="R60" s="6"/>
      <c r="S60" s="17"/>
      <c r="T60" s="26"/>
      <c r="U60" s="2"/>
    </row>
    <row r="61" spans="1:21">
      <c r="A61" s="168"/>
      <c r="B61" s="175"/>
      <c r="C61" s="17"/>
      <c r="D61" s="6"/>
      <c r="E61" s="17"/>
      <c r="F61" s="6"/>
      <c r="G61" s="17"/>
      <c r="H61" s="6"/>
      <c r="I61" s="17"/>
      <c r="J61" s="6"/>
      <c r="K61" s="17"/>
      <c r="L61" s="6"/>
      <c r="M61" s="17"/>
      <c r="N61" s="26"/>
      <c r="O61" s="2"/>
      <c r="P61" s="6"/>
      <c r="Q61" s="17"/>
      <c r="R61" s="6"/>
      <c r="S61" s="17"/>
      <c r="T61" s="26"/>
      <c r="U61" s="2"/>
    </row>
    <row r="62" spans="1:21">
      <c r="A62" s="168"/>
      <c r="B62" s="175"/>
      <c r="C62" s="65"/>
      <c r="D62" s="64"/>
      <c r="E62" s="65"/>
      <c r="F62" s="64"/>
      <c r="G62" s="65"/>
      <c r="H62" s="64"/>
      <c r="I62" s="65"/>
      <c r="J62" s="64"/>
      <c r="K62" s="65"/>
      <c r="L62" s="64"/>
      <c r="M62" s="65"/>
      <c r="N62" s="67"/>
      <c r="O62" s="2"/>
      <c r="P62" s="6"/>
      <c r="Q62" s="17"/>
      <c r="R62" s="6"/>
      <c r="S62" s="17"/>
      <c r="T62" s="26">
        <f t="shared" ref="T62:T68" si="9">Q62+S62</f>
        <v>0</v>
      </c>
      <c r="U62" s="2"/>
    </row>
    <row r="63" spans="1:21">
      <c r="A63" s="168"/>
      <c r="B63" s="175"/>
      <c r="C63" s="65"/>
      <c r="D63" s="64"/>
      <c r="E63" s="65"/>
      <c r="F63" s="64"/>
      <c r="G63" s="65"/>
      <c r="H63" s="64"/>
      <c r="I63" s="65"/>
      <c r="J63" s="64"/>
      <c r="K63" s="65"/>
      <c r="L63" s="64"/>
      <c r="M63" s="65"/>
      <c r="N63" s="67"/>
      <c r="O63" s="2"/>
      <c r="P63" s="6"/>
      <c r="Q63" s="17"/>
      <c r="R63" s="6"/>
      <c r="S63" s="17"/>
      <c r="T63" s="26">
        <f t="shared" si="9"/>
        <v>0</v>
      </c>
      <c r="U63" s="2"/>
    </row>
    <row r="64" spans="1:21">
      <c r="A64" s="168"/>
      <c r="B64" s="175"/>
      <c r="C64" s="65"/>
      <c r="D64" s="64"/>
      <c r="E64" s="65"/>
      <c r="F64" s="64"/>
      <c r="G64" s="65"/>
      <c r="H64" s="64"/>
      <c r="I64" s="65"/>
      <c r="J64" s="64"/>
      <c r="K64" s="65"/>
      <c r="L64" s="64"/>
      <c r="M64" s="65"/>
      <c r="N64" s="67"/>
      <c r="O64" s="2"/>
      <c r="P64" s="6"/>
      <c r="Q64" s="17"/>
      <c r="R64" s="6"/>
      <c r="S64" s="17"/>
      <c r="T64" s="26">
        <f t="shared" si="9"/>
        <v>0</v>
      </c>
      <c r="U64" s="2"/>
    </row>
    <row r="65" spans="1:21">
      <c r="A65" s="168"/>
      <c r="B65" s="175"/>
      <c r="C65" s="17"/>
      <c r="D65" s="6"/>
      <c r="E65" s="17"/>
      <c r="F65" s="6"/>
      <c r="G65" s="17"/>
      <c r="H65" s="6"/>
      <c r="I65" s="17"/>
      <c r="J65" s="6"/>
      <c r="K65" s="17"/>
      <c r="L65" s="6"/>
      <c r="M65" s="17"/>
      <c r="N65" s="26"/>
      <c r="O65" s="2"/>
      <c r="P65" s="6"/>
      <c r="Q65" s="17"/>
      <c r="R65" s="6"/>
      <c r="S65" s="17"/>
      <c r="T65" s="26">
        <f t="shared" si="9"/>
        <v>0</v>
      </c>
      <c r="U65" s="2"/>
    </row>
    <row r="66" spans="1:21">
      <c r="A66" s="168"/>
      <c r="B66" s="175"/>
      <c r="C66" s="17"/>
      <c r="D66" s="6"/>
      <c r="E66" s="17"/>
      <c r="F66" s="6"/>
      <c r="G66" s="17"/>
      <c r="H66" s="6"/>
      <c r="I66" s="17"/>
      <c r="J66" s="6"/>
      <c r="K66" s="17"/>
      <c r="L66" s="6"/>
      <c r="M66" s="17"/>
      <c r="N66" s="26"/>
      <c r="O66" s="2"/>
      <c r="P66" s="6"/>
      <c r="Q66" s="17"/>
      <c r="R66" s="6"/>
      <c r="S66" s="17"/>
      <c r="T66" s="26">
        <f t="shared" si="9"/>
        <v>0</v>
      </c>
      <c r="U66" s="2"/>
    </row>
    <row r="67" spans="1:21">
      <c r="A67" s="168"/>
      <c r="B67" s="175"/>
      <c r="C67" s="19" t="s">
        <v>4</v>
      </c>
      <c r="D67" s="6">
        <v>0</v>
      </c>
      <c r="E67" s="17">
        <v>0</v>
      </c>
      <c r="F67" s="6">
        <v>0</v>
      </c>
      <c r="G67" s="17">
        <v>0</v>
      </c>
      <c r="H67" s="6">
        <v>0</v>
      </c>
      <c r="I67" s="17">
        <v>70</v>
      </c>
      <c r="J67" s="6">
        <v>0</v>
      </c>
      <c r="K67" s="17"/>
      <c r="L67" s="6">
        <v>0</v>
      </c>
      <c r="M67" s="17"/>
      <c r="N67" s="26">
        <f t="shared" ref="N67" si="10">I67+K67+M67</f>
        <v>70</v>
      </c>
      <c r="O67" s="2"/>
      <c r="P67" s="6">
        <v>0</v>
      </c>
      <c r="Q67" s="17">
        <v>80</v>
      </c>
      <c r="R67" s="6">
        <v>0</v>
      </c>
      <c r="S67" s="17">
        <v>0</v>
      </c>
      <c r="T67" s="26">
        <f t="shared" si="9"/>
        <v>80</v>
      </c>
      <c r="U67" s="2"/>
    </row>
    <row r="68" spans="1:21" ht="18" thickBot="1">
      <c r="A68" s="158" t="s">
        <v>24</v>
      </c>
      <c r="B68" s="159"/>
      <c r="C68" s="160"/>
      <c r="D68" s="15">
        <f>SUM(D37:D66)</f>
        <v>7</v>
      </c>
      <c r="E68" s="12">
        <f>SUM(E37:E66)</f>
        <v>252</v>
      </c>
      <c r="F68" s="15">
        <v>9</v>
      </c>
      <c r="G68" s="12">
        <f>SUM(G37:G66)</f>
        <v>324</v>
      </c>
      <c r="H68" s="15">
        <f>SUM(H45:H66)</f>
        <v>14.5</v>
      </c>
      <c r="I68" s="12">
        <f t="shared" ref="I68:M68" si="11">SUM(I45:I66)</f>
        <v>512</v>
      </c>
      <c r="J68" s="15">
        <f t="shared" si="11"/>
        <v>14</v>
      </c>
      <c r="K68" s="12">
        <f t="shared" si="11"/>
        <v>512</v>
      </c>
      <c r="L68" s="15">
        <f>SUM(L37:L67)</f>
        <v>29</v>
      </c>
      <c r="M68" s="12">
        <f t="shared" si="11"/>
        <v>681.5</v>
      </c>
      <c r="N68" s="27">
        <v>2413.5</v>
      </c>
      <c r="O68" s="8"/>
      <c r="P68" s="15">
        <f>SUM(P37:P67)</f>
        <v>32.200000000000003</v>
      </c>
      <c r="Q68" s="12">
        <f>SUM(Q37:Q67)</f>
        <v>1240</v>
      </c>
      <c r="R68" s="15">
        <f>SUM(R37:R67)</f>
        <v>28.4</v>
      </c>
      <c r="S68" s="12">
        <f>SUM(S37:S67)</f>
        <v>890</v>
      </c>
      <c r="T68" s="32">
        <f t="shared" si="9"/>
        <v>2130</v>
      </c>
      <c r="U68" s="2"/>
    </row>
    <row r="69" spans="1:21" ht="18.600000000000001" thickTop="1" thickBot="1">
      <c r="A69" s="177" t="s">
        <v>9</v>
      </c>
      <c r="B69" s="178"/>
      <c r="C69" s="179"/>
      <c r="D69" s="13">
        <f t="shared" ref="D69:J69" si="12">(D36+D68)</f>
        <v>34</v>
      </c>
      <c r="E69" s="14">
        <f t="shared" si="12"/>
        <v>1224</v>
      </c>
      <c r="F69" s="13">
        <v>34</v>
      </c>
      <c r="G69" s="14">
        <f t="shared" si="12"/>
        <v>1224</v>
      </c>
      <c r="H69" s="14">
        <f t="shared" si="12"/>
        <v>34.5</v>
      </c>
      <c r="I69" s="14">
        <f t="shared" si="12"/>
        <v>1232</v>
      </c>
      <c r="J69" s="13">
        <f t="shared" si="12"/>
        <v>34</v>
      </c>
      <c r="K69" s="14">
        <f>(K36+K67+K68)</f>
        <v>1177</v>
      </c>
      <c r="L69" s="13">
        <f>(L36+L68)</f>
        <v>34</v>
      </c>
      <c r="M69" s="14">
        <f>(M36+M67+M68)</f>
        <v>836.5</v>
      </c>
      <c r="N69" s="28">
        <v>5887.5</v>
      </c>
      <c r="O69" s="30"/>
      <c r="P69" s="13">
        <f>P68</f>
        <v>32.200000000000003</v>
      </c>
      <c r="Q69" s="14">
        <v>1240</v>
      </c>
      <c r="R69" s="13">
        <f>R68</f>
        <v>28.4</v>
      </c>
      <c r="S69" s="14">
        <f>S68</f>
        <v>890</v>
      </c>
      <c r="T69" s="33">
        <f>(Q69+S69)</f>
        <v>2130</v>
      </c>
      <c r="U69" s="2"/>
    </row>
    <row r="70" spans="1:2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2" spans="1:21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.6">
      <c r="B73" s="180" t="s">
        <v>43</v>
      </c>
      <c r="C73" s="180"/>
      <c r="D73" s="180"/>
      <c r="E73" s="180"/>
      <c r="F73" s="180"/>
      <c r="G73" s="180"/>
      <c r="H73" s="180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6">
      <c r="B74" s="3"/>
      <c r="C74" s="80" t="s">
        <v>32</v>
      </c>
      <c r="D74" s="180" t="s">
        <v>26</v>
      </c>
      <c r="E74" s="180"/>
      <c r="F74" s="180"/>
      <c r="G74" s="180"/>
      <c r="H74" s="180"/>
    </row>
    <row r="75" spans="1:21" ht="21" customHeight="1">
      <c r="B75" s="181" t="s">
        <v>41</v>
      </c>
      <c r="C75" s="80"/>
      <c r="D75" s="80" t="s">
        <v>27</v>
      </c>
      <c r="E75" s="80" t="s">
        <v>28</v>
      </c>
      <c r="F75" s="80" t="s">
        <v>29</v>
      </c>
      <c r="G75" s="80" t="s">
        <v>30</v>
      </c>
      <c r="H75" s="80" t="s">
        <v>31</v>
      </c>
    </row>
    <row r="76" spans="1:21" ht="21" customHeight="1">
      <c r="B76" s="181"/>
      <c r="C76" s="68" t="s">
        <v>100</v>
      </c>
      <c r="D76" s="119">
        <v>1</v>
      </c>
      <c r="E76" s="119">
        <v>1</v>
      </c>
      <c r="F76" s="119">
        <v>1</v>
      </c>
      <c r="G76" s="36"/>
      <c r="H76" s="36"/>
    </row>
    <row r="77" spans="1:21" ht="21" customHeight="1">
      <c r="B77" s="181"/>
      <c r="C77" s="68" t="s">
        <v>278</v>
      </c>
      <c r="D77" s="119">
        <v>1</v>
      </c>
      <c r="E77" s="36"/>
      <c r="F77" s="36"/>
      <c r="G77" s="36"/>
      <c r="H77" s="36"/>
    </row>
    <row r="78" spans="1:21" ht="21" customHeight="1">
      <c r="B78" s="181"/>
      <c r="C78" s="68" t="s">
        <v>275</v>
      </c>
      <c r="D78" s="119">
        <v>1</v>
      </c>
      <c r="E78" s="36"/>
      <c r="F78" s="36"/>
      <c r="G78" s="36"/>
      <c r="H78" s="36"/>
    </row>
    <row r="79" spans="1:21" ht="21" customHeight="1">
      <c r="B79" s="181"/>
      <c r="C79" s="68" t="s">
        <v>95</v>
      </c>
      <c r="D79" s="36"/>
      <c r="E79" s="36"/>
      <c r="F79" s="36"/>
      <c r="G79" s="119">
        <v>1</v>
      </c>
      <c r="H79" s="36"/>
    </row>
    <row r="80" spans="1:21" ht="21" customHeight="1">
      <c r="B80" s="181"/>
      <c r="C80" s="68" t="s">
        <v>96</v>
      </c>
      <c r="D80" s="36"/>
      <c r="E80" s="36"/>
      <c r="F80" s="36"/>
      <c r="G80" s="119">
        <v>1</v>
      </c>
      <c r="H80" s="119">
        <v>1</v>
      </c>
    </row>
    <row r="81" spans="1:8" ht="21" customHeight="1">
      <c r="B81" s="181" t="s">
        <v>42</v>
      </c>
      <c r="C81" s="68" t="s">
        <v>201</v>
      </c>
      <c r="D81" s="36"/>
      <c r="E81" s="36"/>
      <c r="F81" s="119">
        <v>3</v>
      </c>
      <c r="G81" s="119">
        <v>3</v>
      </c>
      <c r="H81" s="119">
        <v>3</v>
      </c>
    </row>
    <row r="82" spans="1:8" ht="21" customHeight="1">
      <c r="B82" s="181"/>
      <c r="C82" s="68" t="s">
        <v>202</v>
      </c>
      <c r="D82" s="36"/>
      <c r="E82" s="36"/>
      <c r="F82" s="36"/>
      <c r="G82" s="36"/>
      <c r="H82" s="119">
        <v>2</v>
      </c>
    </row>
    <row r="83" spans="1:8" ht="21" customHeight="1">
      <c r="B83" s="181"/>
      <c r="C83" s="68" t="s">
        <v>222</v>
      </c>
      <c r="D83" s="36"/>
      <c r="E83" s="36"/>
      <c r="F83" s="36"/>
      <c r="G83" s="36"/>
      <c r="H83" s="119">
        <v>2</v>
      </c>
    </row>
    <row r="84" spans="1:8" ht="15.6">
      <c r="B84" s="182" t="s">
        <v>33</v>
      </c>
      <c r="C84" s="183"/>
      <c r="D84" s="35">
        <f>SUM(D76:D83)</f>
        <v>3</v>
      </c>
      <c r="E84" s="35">
        <f>SUM(E76:E83)</f>
        <v>1</v>
      </c>
      <c r="F84" s="35">
        <f>SUM(F76:F83)</f>
        <v>4</v>
      </c>
      <c r="G84" s="35">
        <v>5</v>
      </c>
      <c r="H84" s="35">
        <f>SUM(H80:H83)</f>
        <v>8</v>
      </c>
    </row>
    <row r="87" spans="1:8">
      <c r="A87" s="176" t="s">
        <v>44</v>
      </c>
      <c r="B87" s="176"/>
      <c r="C87" s="1" t="s">
        <v>45</v>
      </c>
    </row>
  </sheetData>
  <mergeCells count="49">
    <mergeCell ref="A3:C3"/>
    <mergeCell ref="D3:N3"/>
    <mergeCell ref="P3:T3"/>
    <mergeCell ref="A1:C1"/>
    <mergeCell ref="D1:T1"/>
    <mergeCell ref="A2:C2"/>
    <mergeCell ref="D2:N2"/>
    <mergeCell ref="P2:T2"/>
    <mergeCell ref="A4:C4"/>
    <mergeCell ref="D4:N4"/>
    <mergeCell ref="P4:T4"/>
    <mergeCell ref="A5:C5"/>
    <mergeCell ref="D5:N5"/>
    <mergeCell ref="P5:T5"/>
    <mergeCell ref="L8:M8"/>
    <mergeCell ref="A6:C6"/>
    <mergeCell ref="D6:N6"/>
    <mergeCell ref="P6:T6"/>
    <mergeCell ref="A7:C7"/>
    <mergeCell ref="D7:N7"/>
    <mergeCell ref="P7:T7"/>
    <mergeCell ref="A68:C68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A10:B35"/>
    <mergeCell ref="A36:C36"/>
    <mergeCell ref="A37:A67"/>
    <mergeCell ref="B37:B38"/>
    <mergeCell ref="B45:B67"/>
    <mergeCell ref="A87:B87"/>
    <mergeCell ref="A69:C69"/>
    <mergeCell ref="B73:H73"/>
    <mergeCell ref="D74:H74"/>
    <mergeCell ref="B75:B80"/>
    <mergeCell ref="B81:B83"/>
    <mergeCell ref="B84:C84"/>
  </mergeCells>
  <pageMargins left="0.7" right="0.7" top="0.75" bottom="0.75" header="0.3" footer="0.3"/>
  <pageSetup paperSize="9" orientation="landscape" verticalDpi="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U87"/>
  <sheetViews>
    <sheetView topLeftCell="A45" zoomScale="80" zoomScaleNormal="80" workbookViewId="0">
      <selection activeCell="L53" sqref="L53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198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216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223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118">
        <v>4</v>
      </c>
      <c r="E11" s="115">
        <f>D11*36</f>
        <v>144</v>
      </c>
      <c r="F11" s="124">
        <v>5</v>
      </c>
      <c r="G11" s="115">
        <f>F11*36</f>
        <v>180</v>
      </c>
      <c r="H11" s="118">
        <v>3</v>
      </c>
      <c r="I11" s="124">
        <f>H11*36</f>
        <v>108</v>
      </c>
      <c r="J11" s="124">
        <v>3</v>
      </c>
      <c r="K11" s="124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87">
        <v>4</v>
      </c>
      <c r="E12" s="115">
        <f t="shared" ref="E12:E27" si="0">D12*36</f>
        <v>144</v>
      </c>
      <c r="F12" s="86">
        <v>4</v>
      </c>
      <c r="G12" s="115">
        <f t="shared" ref="G12:G27" si="1">F12*36</f>
        <v>144</v>
      </c>
      <c r="H12" s="87">
        <v>3</v>
      </c>
      <c r="I12" s="124">
        <f t="shared" ref="I12:I23" si="2">H12*36</f>
        <v>108</v>
      </c>
      <c r="J12" s="86">
        <v>3</v>
      </c>
      <c r="K12" s="124">
        <f>J12*36</f>
        <v>108</v>
      </c>
      <c r="L12" s="87">
        <v>3</v>
      </c>
      <c r="M12" s="124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6" si="5">(Q12+S12)</f>
        <v>0</v>
      </c>
      <c r="U12" s="2"/>
    </row>
    <row r="13" spans="1:21">
      <c r="A13" s="168"/>
      <c r="B13" s="169"/>
      <c r="C13" s="17" t="s">
        <v>97</v>
      </c>
      <c r="D13" s="87">
        <v>4</v>
      </c>
      <c r="E13" s="115">
        <f t="shared" si="0"/>
        <v>144</v>
      </c>
      <c r="F13" s="86">
        <v>4</v>
      </c>
      <c r="G13" s="115">
        <f t="shared" si="1"/>
        <v>144</v>
      </c>
      <c r="H13" s="87">
        <v>3</v>
      </c>
      <c r="I13" s="124">
        <f t="shared" si="2"/>
        <v>108</v>
      </c>
      <c r="J13" s="86">
        <v>3</v>
      </c>
      <c r="K13" s="124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87">
        <v>3</v>
      </c>
      <c r="E14" s="115">
        <f t="shared" si="0"/>
        <v>108</v>
      </c>
      <c r="F14" s="86">
        <v>3</v>
      </c>
      <c r="G14" s="115">
        <f t="shared" si="1"/>
        <v>108</v>
      </c>
      <c r="H14" s="87">
        <v>2</v>
      </c>
      <c r="I14" s="124">
        <f t="shared" si="2"/>
        <v>72</v>
      </c>
      <c r="J14" s="86">
        <v>2</v>
      </c>
      <c r="K14" s="124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86">
        <v>1</v>
      </c>
      <c r="K15" s="124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87">
        <v>1</v>
      </c>
      <c r="E16" s="115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86">
        <v>0</v>
      </c>
      <c r="K16" s="124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87">
        <v>4</v>
      </c>
      <c r="E17" s="115">
        <f t="shared" si="0"/>
        <v>144</v>
      </c>
      <c r="F17" s="86">
        <v>4</v>
      </c>
      <c r="G17" s="115">
        <f t="shared" si="1"/>
        <v>144</v>
      </c>
      <c r="H17" s="87">
        <v>3</v>
      </c>
      <c r="I17" s="124">
        <f t="shared" si="2"/>
        <v>108</v>
      </c>
      <c r="J17" s="86">
        <v>3</v>
      </c>
      <c r="K17" s="124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87">
        <v>1</v>
      </c>
      <c r="E18" s="115">
        <f t="shared" si="0"/>
        <v>36</v>
      </c>
      <c r="F18" s="86">
        <v>1</v>
      </c>
      <c r="G18" s="115">
        <f t="shared" si="1"/>
        <v>36</v>
      </c>
      <c r="H18" s="87">
        <v>1</v>
      </c>
      <c r="I18" s="124">
        <f t="shared" si="2"/>
        <v>36</v>
      </c>
      <c r="J18" s="86">
        <v>1</v>
      </c>
      <c r="K18" s="124">
        <v>36</v>
      </c>
      <c r="L18" s="87">
        <v>1</v>
      </c>
      <c r="M18" s="124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87">
        <v>3</v>
      </c>
      <c r="E19" s="115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86">
        <v>0</v>
      </c>
      <c r="K19" s="124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170</v>
      </c>
      <c r="D20" s="6">
        <v>0</v>
      </c>
      <c r="E20" s="1">
        <f t="shared" si="0"/>
        <v>0</v>
      </c>
      <c r="F20" s="87">
        <v>2</v>
      </c>
      <c r="G20" s="86">
        <f t="shared" si="1"/>
        <v>72</v>
      </c>
      <c r="H20" s="6"/>
      <c r="I20" s="17">
        <f t="shared" si="2"/>
        <v>0</v>
      </c>
      <c r="J20" s="87">
        <v>0</v>
      </c>
      <c r="K20" s="124"/>
      <c r="L20" s="6">
        <v>0</v>
      </c>
      <c r="M20" s="17">
        <f t="shared" si="3"/>
        <v>0</v>
      </c>
      <c r="N20" s="24">
        <f t="shared" ref="N20:N35" si="7">E20+G20+I20+K20</f>
        <v>72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17" t="s">
        <v>104</v>
      </c>
      <c r="D21" s="6"/>
      <c r="F21" s="6"/>
      <c r="G21" s="17"/>
      <c r="H21" s="87">
        <v>2</v>
      </c>
      <c r="I21" s="86">
        <v>72</v>
      </c>
      <c r="J21" s="87"/>
      <c r="K21" s="124"/>
      <c r="L21" s="6"/>
      <c r="M21" s="17"/>
      <c r="N21" s="24"/>
      <c r="O21" s="2"/>
      <c r="P21" s="46"/>
      <c r="Q21" s="45"/>
      <c r="R21" s="46"/>
      <c r="S21" s="45"/>
      <c r="T21" s="52"/>
      <c r="U21" s="2"/>
    </row>
    <row r="22" spans="1:21">
      <c r="A22" s="168"/>
      <c r="B22" s="169"/>
      <c r="C22" s="65" t="s">
        <v>124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116">
        <v>1</v>
      </c>
      <c r="I22" s="117">
        <f t="shared" si="2"/>
        <v>36</v>
      </c>
      <c r="J22" s="116">
        <v>1</v>
      </c>
      <c r="K22" s="117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123</v>
      </c>
      <c r="D23" s="64">
        <v>0</v>
      </c>
      <c r="E23" s="69">
        <f t="shared" si="0"/>
        <v>0</v>
      </c>
      <c r="F23" s="64">
        <v>0</v>
      </c>
      <c r="G23" s="65">
        <f t="shared" si="1"/>
        <v>0</v>
      </c>
      <c r="H23" s="116">
        <v>1</v>
      </c>
      <c r="I23" s="117">
        <f t="shared" si="2"/>
        <v>36</v>
      </c>
      <c r="J23" s="116">
        <v>1</v>
      </c>
      <c r="K23" s="117">
        <v>36</v>
      </c>
      <c r="L23" s="64">
        <v>0</v>
      </c>
      <c r="M23" s="65">
        <v>0</v>
      </c>
      <c r="N23" s="24">
        <f t="shared" si="7"/>
        <v>72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105</v>
      </c>
      <c r="D24" s="64">
        <v>0</v>
      </c>
      <c r="E24" s="69">
        <f t="shared" si="0"/>
        <v>0</v>
      </c>
      <c r="F24" s="116">
        <v>1</v>
      </c>
      <c r="G24" s="117">
        <f t="shared" si="1"/>
        <v>36</v>
      </c>
      <c r="H24" s="64">
        <v>0</v>
      </c>
      <c r="I24" s="65">
        <v>0</v>
      </c>
      <c r="J24" s="116">
        <v>0</v>
      </c>
      <c r="K24" s="117">
        <v>0</v>
      </c>
      <c r="L24" s="64">
        <v>0</v>
      </c>
      <c r="M24" s="65">
        <v>0</v>
      </c>
      <c r="N24" s="24">
        <f t="shared" si="7"/>
        <v>36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106</v>
      </c>
      <c r="D25" s="116">
        <v>1</v>
      </c>
      <c r="E25" s="117">
        <f t="shared" si="0"/>
        <v>36</v>
      </c>
      <c r="F25" s="116">
        <v>1</v>
      </c>
      <c r="G25" s="117">
        <f t="shared" si="1"/>
        <v>36</v>
      </c>
      <c r="H25" s="116">
        <v>1</v>
      </c>
      <c r="I25" s="117">
        <v>36</v>
      </c>
      <c r="J25" s="116">
        <v>0</v>
      </c>
      <c r="K25" s="117">
        <v>0</v>
      </c>
      <c r="L25" s="64">
        <v>0</v>
      </c>
      <c r="M25" s="65"/>
      <c r="N25" s="24">
        <f t="shared" si="7"/>
        <v>108</v>
      </c>
      <c r="O25" s="2"/>
      <c r="P25" s="46"/>
      <c r="Q25" s="45"/>
      <c r="R25" s="46"/>
      <c r="S25" s="45"/>
      <c r="T25" s="52">
        <f t="shared" si="5"/>
        <v>0</v>
      </c>
      <c r="U25" s="2"/>
    </row>
    <row r="26" spans="1:21">
      <c r="A26" s="168"/>
      <c r="B26" s="169"/>
      <c r="C26" s="66" t="s">
        <v>282</v>
      </c>
      <c r="D26" s="64">
        <v>1</v>
      </c>
      <c r="E26" s="65">
        <f t="shared" si="0"/>
        <v>36</v>
      </c>
      <c r="F26" s="64">
        <v>0</v>
      </c>
      <c r="G26" s="65">
        <f t="shared" si="1"/>
        <v>0</v>
      </c>
      <c r="H26" s="64">
        <v>0</v>
      </c>
      <c r="I26" s="65">
        <v>0</v>
      </c>
      <c r="J26" s="116">
        <v>0</v>
      </c>
      <c r="K26" s="117">
        <v>0</v>
      </c>
      <c r="L26" s="64">
        <v>0</v>
      </c>
      <c r="M26" s="65">
        <v>0</v>
      </c>
      <c r="N26" s="24">
        <f t="shared" si="7"/>
        <v>36</v>
      </c>
      <c r="O26" s="2"/>
      <c r="P26" s="46"/>
      <c r="Q26" s="45"/>
      <c r="R26" s="46"/>
      <c r="S26" s="45"/>
      <c r="T26" s="52">
        <f t="shared" si="5"/>
        <v>0</v>
      </c>
      <c r="U26" s="2"/>
    </row>
    <row r="27" spans="1:21">
      <c r="A27" s="168"/>
      <c r="B27" s="169"/>
      <c r="C27" s="66" t="s">
        <v>281</v>
      </c>
      <c r="D27" s="116">
        <v>1</v>
      </c>
      <c r="E27" s="117">
        <f t="shared" si="0"/>
        <v>36</v>
      </c>
      <c r="F27" s="64">
        <v>0</v>
      </c>
      <c r="G27" s="65">
        <f t="shared" si="1"/>
        <v>0</v>
      </c>
      <c r="H27" s="64">
        <v>0</v>
      </c>
      <c r="I27" s="65">
        <v>0</v>
      </c>
      <c r="J27" s="116">
        <v>0</v>
      </c>
      <c r="K27" s="117">
        <v>0</v>
      </c>
      <c r="L27" s="64">
        <v>0</v>
      </c>
      <c r="M27" s="65">
        <v>0</v>
      </c>
      <c r="N27" s="24">
        <f t="shared" si="7"/>
        <v>36</v>
      </c>
      <c r="O27" s="2"/>
      <c r="P27" s="46"/>
      <c r="Q27" s="45"/>
      <c r="R27" s="46"/>
      <c r="S27" s="45"/>
      <c r="T27" s="52"/>
      <c r="U27" s="2"/>
    </row>
    <row r="28" spans="1:21">
      <c r="A28" s="168"/>
      <c r="B28" s="169"/>
      <c r="C28" s="65" t="s">
        <v>95</v>
      </c>
      <c r="D28" s="64"/>
      <c r="E28" s="65"/>
      <c r="F28" s="64"/>
      <c r="G28" s="65"/>
      <c r="H28" s="64"/>
      <c r="I28" s="65"/>
      <c r="J28" s="116">
        <v>1</v>
      </c>
      <c r="K28" s="117">
        <v>31</v>
      </c>
      <c r="L28" s="64"/>
      <c r="M28" s="65"/>
      <c r="N28" s="24">
        <f t="shared" si="7"/>
        <v>31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65" t="s">
        <v>96</v>
      </c>
      <c r="D29" s="64"/>
      <c r="E29" s="65"/>
      <c r="F29" s="64"/>
      <c r="G29" s="65"/>
      <c r="H29" s="64"/>
      <c r="I29" s="65"/>
      <c r="J29" s="116">
        <v>1</v>
      </c>
      <c r="K29" s="117">
        <v>31</v>
      </c>
      <c r="L29" s="116">
        <v>1</v>
      </c>
      <c r="M29" s="117">
        <v>31</v>
      </c>
      <c r="N29" s="24">
        <v>124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7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1">
      <c r="A35" s="168"/>
      <c r="B35" s="169"/>
      <c r="C35" s="18"/>
      <c r="D35" s="6"/>
      <c r="E35" s="17"/>
      <c r="F35" s="6"/>
      <c r="G35" s="17"/>
      <c r="H35" s="6"/>
      <c r="I35" s="17"/>
      <c r="J35" s="6"/>
      <c r="K35" s="17"/>
      <c r="L35" s="6"/>
      <c r="M35" s="17"/>
      <c r="N35" s="24">
        <f t="shared" si="7"/>
        <v>0</v>
      </c>
      <c r="O35" s="2"/>
      <c r="P35" s="46"/>
      <c r="Q35" s="45"/>
      <c r="R35" s="46"/>
      <c r="S35" s="45"/>
      <c r="T35" s="52">
        <f t="shared" si="5"/>
        <v>0</v>
      </c>
      <c r="U35" s="2"/>
    </row>
    <row r="36" spans="1:21" ht="17.399999999999999">
      <c r="A36" s="170" t="s">
        <v>25</v>
      </c>
      <c r="B36" s="171"/>
      <c r="C36" s="172"/>
      <c r="D36" s="7">
        <f t="shared" ref="D36:M36" si="8">SUM(D11:D35)</f>
        <v>27</v>
      </c>
      <c r="E36" s="11">
        <f t="shared" si="8"/>
        <v>972</v>
      </c>
      <c r="F36" s="7">
        <f t="shared" si="8"/>
        <v>25</v>
      </c>
      <c r="G36" s="11">
        <f t="shared" si="8"/>
        <v>900</v>
      </c>
      <c r="H36" s="7">
        <f t="shared" si="8"/>
        <v>20</v>
      </c>
      <c r="I36" s="11">
        <f t="shared" si="8"/>
        <v>720</v>
      </c>
      <c r="J36" s="7">
        <f t="shared" si="8"/>
        <v>20</v>
      </c>
      <c r="K36" s="11">
        <f t="shared" si="8"/>
        <v>665</v>
      </c>
      <c r="L36" s="7">
        <f t="shared" si="8"/>
        <v>5</v>
      </c>
      <c r="M36" s="11">
        <f t="shared" si="8"/>
        <v>155</v>
      </c>
      <c r="N36" s="24">
        <f>(E36+G36+I36+K36+M36)</f>
        <v>3412</v>
      </c>
      <c r="O36" s="8"/>
      <c r="P36" s="53"/>
      <c r="Q36" s="54"/>
      <c r="R36" s="53"/>
      <c r="S36" s="54"/>
      <c r="T36" s="52">
        <f t="shared" si="5"/>
        <v>0</v>
      </c>
      <c r="U36" s="8"/>
    </row>
    <row r="37" spans="1:21" ht="41.25" customHeight="1">
      <c r="A37" s="168" t="s">
        <v>39</v>
      </c>
      <c r="B37" s="173" t="s">
        <v>22</v>
      </c>
      <c r="C37" s="10" t="s">
        <v>53</v>
      </c>
      <c r="D37" s="87">
        <v>0.5</v>
      </c>
      <c r="E37" s="86">
        <v>18</v>
      </c>
      <c r="F37" s="9"/>
      <c r="G37" s="10"/>
      <c r="H37" s="9"/>
      <c r="I37" s="10"/>
      <c r="J37" s="9"/>
      <c r="K37" s="10"/>
      <c r="L37" s="9"/>
      <c r="M37" s="10"/>
      <c r="N37" s="25">
        <f>E37+G37</f>
        <v>18</v>
      </c>
      <c r="O37" s="2"/>
      <c r="P37" s="9">
        <v>0.5</v>
      </c>
      <c r="Q37" s="10">
        <v>18</v>
      </c>
      <c r="R37" s="9"/>
      <c r="S37" s="10"/>
      <c r="T37" s="25">
        <f>Q37</f>
        <v>18</v>
      </c>
      <c r="U37" s="2"/>
    </row>
    <row r="38" spans="1:21" ht="43.5" customHeight="1">
      <c r="A38" s="168"/>
      <c r="B38" s="174"/>
      <c r="C38" s="10" t="s">
        <v>64</v>
      </c>
      <c r="D38" s="9"/>
      <c r="E38" s="10"/>
      <c r="F38" s="9"/>
      <c r="G38" s="10"/>
      <c r="H38" s="9"/>
      <c r="I38" s="10"/>
      <c r="J38" s="9"/>
      <c r="K38" s="10"/>
      <c r="L38" s="87">
        <v>2</v>
      </c>
      <c r="M38" s="86">
        <v>62</v>
      </c>
      <c r="N38" s="25">
        <v>62</v>
      </c>
      <c r="O38" s="2"/>
      <c r="P38" s="9"/>
      <c r="Q38" s="10"/>
      <c r="R38" s="9">
        <v>2</v>
      </c>
      <c r="S38" s="10">
        <v>62</v>
      </c>
      <c r="T38" s="25">
        <v>62</v>
      </c>
      <c r="U38" s="2"/>
    </row>
    <row r="39" spans="1:21" ht="43.5" customHeight="1">
      <c r="A39" s="168"/>
      <c r="B39" s="55"/>
      <c r="C39" s="10" t="s">
        <v>293</v>
      </c>
      <c r="D39" s="87">
        <v>2.5</v>
      </c>
      <c r="E39" s="86">
        <v>90</v>
      </c>
      <c r="F39" s="87">
        <v>2</v>
      </c>
      <c r="G39" s="86">
        <v>72</v>
      </c>
      <c r="H39" s="9"/>
      <c r="I39" s="10"/>
      <c r="J39" s="9"/>
      <c r="K39" s="10"/>
      <c r="L39" s="9"/>
      <c r="M39" s="10"/>
      <c r="N39" s="25">
        <v>162</v>
      </c>
      <c r="O39" s="2"/>
      <c r="P39" s="9">
        <v>4.5</v>
      </c>
      <c r="Q39" s="10">
        <v>162</v>
      </c>
      <c r="R39" s="9"/>
      <c r="S39" s="10"/>
      <c r="T39" s="25">
        <v>162</v>
      </c>
      <c r="U39" s="2"/>
    </row>
    <row r="40" spans="1:21" ht="43.5" customHeight="1">
      <c r="A40" s="168"/>
      <c r="B40" s="55"/>
      <c r="C40" s="10" t="s">
        <v>292</v>
      </c>
      <c r="D40" s="87">
        <v>4</v>
      </c>
      <c r="E40" s="86">
        <v>144</v>
      </c>
      <c r="F40" s="87">
        <v>2</v>
      </c>
      <c r="G40" s="86">
        <v>72</v>
      </c>
      <c r="H40" s="9"/>
      <c r="I40" s="10"/>
      <c r="J40" s="9"/>
      <c r="K40" s="10"/>
      <c r="L40" s="9"/>
      <c r="M40" s="10"/>
      <c r="N40" s="25">
        <v>216</v>
      </c>
      <c r="O40" s="2"/>
      <c r="P40" s="9">
        <v>6</v>
      </c>
      <c r="Q40" s="10">
        <v>216</v>
      </c>
      <c r="R40" s="9"/>
      <c r="S40" s="10"/>
      <c r="T40" s="25">
        <v>216</v>
      </c>
      <c r="U40" s="2"/>
    </row>
    <row r="41" spans="1:21" ht="43.5" customHeight="1">
      <c r="A41" s="168"/>
      <c r="B41" s="55"/>
      <c r="C41" s="10" t="s">
        <v>203</v>
      </c>
      <c r="D41" s="9"/>
      <c r="E41" s="10"/>
      <c r="F41" s="87">
        <v>2</v>
      </c>
      <c r="G41" s="86">
        <v>72</v>
      </c>
      <c r="H41" s="9"/>
      <c r="I41" s="10"/>
      <c r="J41" s="9"/>
      <c r="K41" s="10"/>
      <c r="L41" s="9"/>
      <c r="M41" s="10"/>
      <c r="N41" s="25">
        <v>72</v>
      </c>
      <c r="O41" s="2"/>
      <c r="P41" s="9">
        <v>2</v>
      </c>
      <c r="Q41" s="10">
        <v>72</v>
      </c>
      <c r="R41" s="9"/>
      <c r="S41" s="10"/>
      <c r="T41" s="25">
        <v>72</v>
      </c>
      <c r="U41" s="2"/>
    </row>
    <row r="42" spans="1:21" ht="43.5" customHeight="1">
      <c r="A42" s="168"/>
      <c r="B42" s="55"/>
      <c r="C42" s="10" t="s">
        <v>204</v>
      </c>
      <c r="D42" s="9"/>
      <c r="E42" s="10"/>
      <c r="F42" s="87">
        <v>1</v>
      </c>
      <c r="G42" s="86">
        <v>36</v>
      </c>
      <c r="H42" s="9"/>
      <c r="I42" s="10"/>
      <c r="J42" s="9"/>
      <c r="K42" s="10"/>
      <c r="L42" s="9"/>
      <c r="M42" s="10"/>
      <c r="N42" s="25">
        <v>36</v>
      </c>
      <c r="O42" s="2"/>
      <c r="P42" s="9">
        <v>1</v>
      </c>
      <c r="Q42" s="10">
        <v>36</v>
      </c>
      <c r="R42" s="9"/>
      <c r="S42" s="10"/>
      <c r="T42" s="25">
        <v>36</v>
      </c>
      <c r="U42" s="2"/>
    </row>
    <row r="43" spans="1:21" ht="43.5" customHeight="1">
      <c r="A43" s="168"/>
      <c r="B43" s="55"/>
      <c r="C43" s="10" t="s">
        <v>297</v>
      </c>
      <c r="D43" s="9"/>
      <c r="E43" s="10"/>
      <c r="F43" s="87">
        <v>1</v>
      </c>
      <c r="G43" s="86">
        <v>36</v>
      </c>
      <c r="H43" s="9"/>
      <c r="I43" s="10"/>
      <c r="J43" s="9"/>
      <c r="K43" s="10"/>
      <c r="L43" s="9"/>
      <c r="M43" s="10"/>
      <c r="N43" s="25">
        <v>36</v>
      </c>
      <c r="O43" s="2"/>
      <c r="P43" s="9">
        <v>1</v>
      </c>
      <c r="Q43" s="10">
        <v>36</v>
      </c>
      <c r="R43" s="9"/>
      <c r="S43" s="10"/>
      <c r="T43" s="25">
        <v>36</v>
      </c>
      <c r="U43" s="2"/>
    </row>
    <row r="44" spans="1:21" ht="43.5" customHeight="1">
      <c r="A44" s="168"/>
      <c r="B44" s="55"/>
      <c r="C44" s="10" t="s">
        <v>296</v>
      </c>
      <c r="D44" s="9"/>
      <c r="E44" s="10"/>
      <c r="F44" s="87">
        <v>1</v>
      </c>
      <c r="G44" s="86">
        <v>36</v>
      </c>
      <c r="H44" s="9"/>
      <c r="I44" s="10"/>
      <c r="J44" s="9"/>
      <c r="K44" s="10"/>
      <c r="L44" s="9"/>
      <c r="M44" s="10"/>
      <c r="N44" s="25">
        <v>36</v>
      </c>
      <c r="O44" s="2"/>
      <c r="P44" s="9">
        <v>1</v>
      </c>
      <c r="Q44" s="10">
        <v>36</v>
      </c>
      <c r="R44" s="9"/>
      <c r="S44" s="10"/>
      <c r="T44" s="25">
        <v>36</v>
      </c>
      <c r="U44" s="2"/>
    </row>
    <row r="45" spans="1:21">
      <c r="A45" s="168"/>
      <c r="B45" s="175" t="s">
        <v>23</v>
      </c>
      <c r="C45" s="17" t="s">
        <v>205</v>
      </c>
      <c r="D45" s="6"/>
      <c r="E45" s="17"/>
      <c r="F45" s="6"/>
      <c r="G45" s="17"/>
      <c r="H45" s="87">
        <v>1</v>
      </c>
      <c r="I45" s="17">
        <v>36</v>
      </c>
      <c r="J45" s="6"/>
      <c r="K45" s="17"/>
      <c r="L45" s="6"/>
      <c r="M45" s="17"/>
      <c r="N45" s="26">
        <v>36</v>
      </c>
      <c r="O45" s="2"/>
      <c r="P45" s="6">
        <v>1</v>
      </c>
      <c r="Q45" s="17">
        <v>36</v>
      </c>
      <c r="R45" s="6"/>
      <c r="S45" s="17"/>
      <c r="T45" s="26">
        <v>36</v>
      </c>
      <c r="U45" s="2"/>
    </row>
    <row r="46" spans="1:21">
      <c r="A46" s="168"/>
      <c r="B46" s="175"/>
      <c r="C46" s="17" t="s">
        <v>206</v>
      </c>
      <c r="D46" s="6"/>
      <c r="E46" s="17"/>
      <c r="F46" s="6"/>
      <c r="G46" s="17"/>
      <c r="H46" s="87">
        <v>2</v>
      </c>
      <c r="I46" s="17">
        <v>72</v>
      </c>
      <c r="J46" s="6"/>
      <c r="K46" s="17"/>
      <c r="L46" s="6"/>
      <c r="M46" s="17"/>
      <c r="N46" s="26">
        <v>72</v>
      </c>
      <c r="O46" s="2"/>
      <c r="P46" s="6">
        <v>2</v>
      </c>
      <c r="Q46" s="17">
        <v>72</v>
      </c>
      <c r="R46" s="6"/>
      <c r="S46" s="17"/>
      <c r="T46" s="26">
        <v>72</v>
      </c>
      <c r="U46" s="2"/>
    </row>
    <row r="47" spans="1:21">
      <c r="A47" s="168"/>
      <c r="B47" s="175"/>
      <c r="C47" s="17" t="s">
        <v>207</v>
      </c>
      <c r="D47" s="6"/>
      <c r="E47" s="17"/>
      <c r="F47" s="6"/>
      <c r="G47" s="17"/>
      <c r="H47" s="87">
        <v>2</v>
      </c>
      <c r="I47" s="17">
        <v>72</v>
      </c>
      <c r="J47" s="87">
        <v>1</v>
      </c>
      <c r="K47" s="17">
        <v>36</v>
      </c>
      <c r="L47" s="6"/>
      <c r="M47" s="17"/>
      <c r="N47" s="26">
        <v>108</v>
      </c>
      <c r="O47" s="2"/>
      <c r="P47" s="6">
        <v>3</v>
      </c>
      <c r="Q47" s="17">
        <v>108</v>
      </c>
      <c r="R47" s="6"/>
      <c r="S47" s="17"/>
      <c r="T47" s="26">
        <v>108</v>
      </c>
      <c r="U47" s="2"/>
    </row>
    <row r="48" spans="1:21">
      <c r="A48" s="168"/>
      <c r="B48" s="175"/>
      <c r="C48" s="17" t="s">
        <v>208</v>
      </c>
      <c r="D48" s="6"/>
      <c r="E48" s="17"/>
      <c r="F48" s="6"/>
      <c r="G48" s="17"/>
      <c r="H48" s="87">
        <v>1</v>
      </c>
      <c r="I48" s="17">
        <v>36</v>
      </c>
      <c r="J48" s="87">
        <v>2</v>
      </c>
      <c r="K48" s="17">
        <v>72</v>
      </c>
      <c r="L48" s="9">
        <v>3</v>
      </c>
      <c r="M48" s="17">
        <f>L48*31</f>
        <v>93</v>
      </c>
      <c r="N48" s="26">
        <v>108</v>
      </c>
      <c r="O48" s="2"/>
      <c r="P48" s="6">
        <v>2</v>
      </c>
      <c r="Q48" s="17">
        <v>72</v>
      </c>
      <c r="R48" s="6">
        <v>3</v>
      </c>
      <c r="S48" s="17">
        <v>108</v>
      </c>
      <c r="T48" s="26">
        <v>180</v>
      </c>
      <c r="U48" s="2"/>
    </row>
    <row r="49" spans="1:21">
      <c r="A49" s="168"/>
      <c r="B49" s="175"/>
      <c r="C49" s="17" t="s">
        <v>218</v>
      </c>
      <c r="D49" s="6"/>
      <c r="E49" s="17"/>
      <c r="F49" s="6"/>
      <c r="G49" s="17"/>
      <c r="H49" s="87">
        <v>3</v>
      </c>
      <c r="I49" s="17">
        <v>108</v>
      </c>
      <c r="J49" s="87"/>
      <c r="K49" s="17"/>
      <c r="L49" s="6"/>
      <c r="M49" s="17"/>
      <c r="N49" s="26">
        <v>108</v>
      </c>
      <c r="O49" s="2"/>
      <c r="P49" s="6">
        <v>3</v>
      </c>
      <c r="Q49" s="17">
        <v>108</v>
      </c>
      <c r="R49" s="6"/>
      <c r="S49" s="17"/>
      <c r="T49" s="26">
        <v>108</v>
      </c>
      <c r="U49" s="2"/>
    </row>
    <row r="50" spans="1:21">
      <c r="A50" s="168"/>
      <c r="B50" s="175"/>
      <c r="C50" s="17" t="s">
        <v>219</v>
      </c>
      <c r="D50" s="6"/>
      <c r="E50" s="17"/>
      <c r="F50" s="6"/>
      <c r="G50" s="17"/>
      <c r="H50" s="87">
        <v>3</v>
      </c>
      <c r="I50" s="17">
        <v>108</v>
      </c>
      <c r="J50" s="87">
        <v>2</v>
      </c>
      <c r="K50" s="17">
        <v>72</v>
      </c>
      <c r="L50" s="9">
        <v>4</v>
      </c>
      <c r="M50" s="17">
        <v>108</v>
      </c>
      <c r="N50" s="26">
        <v>288</v>
      </c>
      <c r="O50" s="2"/>
      <c r="P50" s="6">
        <v>1.5</v>
      </c>
      <c r="Q50" s="17">
        <v>54</v>
      </c>
      <c r="R50" s="6">
        <v>7.5</v>
      </c>
      <c r="S50" s="17">
        <v>234</v>
      </c>
      <c r="T50" s="26">
        <v>288</v>
      </c>
      <c r="U50" s="2"/>
    </row>
    <row r="51" spans="1:21">
      <c r="A51" s="168"/>
      <c r="B51" s="175"/>
      <c r="C51" s="17" t="s">
        <v>220</v>
      </c>
      <c r="D51" s="6"/>
      <c r="E51" s="17"/>
      <c r="F51" s="6"/>
      <c r="G51" s="17"/>
      <c r="H51" s="6"/>
      <c r="I51" s="17"/>
      <c r="J51" s="87">
        <v>1</v>
      </c>
      <c r="K51" s="17">
        <v>36</v>
      </c>
      <c r="L51" s="87">
        <v>1</v>
      </c>
      <c r="M51" s="17">
        <v>36</v>
      </c>
      <c r="N51" s="26">
        <v>72</v>
      </c>
      <c r="O51" s="2"/>
      <c r="P51" s="6">
        <v>1.5</v>
      </c>
      <c r="Q51" s="17">
        <v>54</v>
      </c>
      <c r="R51" s="6">
        <v>0.5</v>
      </c>
      <c r="S51" s="17">
        <v>18</v>
      </c>
      <c r="T51" s="26">
        <v>72</v>
      </c>
      <c r="U51" s="2"/>
    </row>
    <row r="52" spans="1:21">
      <c r="A52" s="168"/>
      <c r="B52" s="175"/>
      <c r="C52" s="82" t="s">
        <v>221</v>
      </c>
      <c r="D52" s="6"/>
      <c r="E52" s="17"/>
      <c r="F52" s="6"/>
      <c r="G52" s="17"/>
      <c r="H52" s="72"/>
      <c r="I52" s="71"/>
      <c r="J52" s="125">
        <v>6</v>
      </c>
      <c r="K52" s="71">
        <v>216</v>
      </c>
      <c r="L52" s="127">
        <v>12</v>
      </c>
      <c r="M52" s="71">
        <v>360</v>
      </c>
      <c r="N52" s="73">
        <v>576</v>
      </c>
      <c r="O52" s="2"/>
      <c r="P52" s="6"/>
      <c r="Q52" s="17"/>
      <c r="R52" s="6">
        <v>18.5</v>
      </c>
      <c r="S52" s="17">
        <v>576</v>
      </c>
      <c r="T52" s="73">
        <v>576</v>
      </c>
      <c r="U52" s="2"/>
    </row>
    <row r="53" spans="1:21" ht="15.6">
      <c r="A53" s="168"/>
      <c r="B53" s="175"/>
      <c r="C53" s="68" t="s">
        <v>201</v>
      </c>
      <c r="D53" s="6"/>
      <c r="E53" s="17"/>
      <c r="F53" s="6"/>
      <c r="G53" s="17"/>
      <c r="H53" s="125">
        <v>2</v>
      </c>
      <c r="I53" s="71">
        <v>72</v>
      </c>
      <c r="J53" s="125"/>
      <c r="K53" s="71"/>
      <c r="L53" s="125">
        <v>3</v>
      </c>
      <c r="M53" s="71"/>
      <c r="N53" s="73">
        <v>72</v>
      </c>
      <c r="O53" s="2"/>
      <c r="P53" s="6"/>
      <c r="Q53" s="17"/>
      <c r="R53" s="6"/>
      <c r="S53" s="17"/>
      <c r="T53" s="26"/>
      <c r="U53" s="2"/>
    </row>
    <row r="54" spans="1:21" ht="15.6">
      <c r="A54" s="168"/>
      <c r="B54" s="175"/>
      <c r="C54" s="68" t="s">
        <v>202</v>
      </c>
      <c r="D54" s="64"/>
      <c r="E54" s="65"/>
      <c r="F54" s="64"/>
      <c r="G54" s="65"/>
      <c r="H54" s="72"/>
      <c r="I54" s="71"/>
      <c r="J54" s="125"/>
      <c r="K54" s="71"/>
      <c r="L54" s="125">
        <v>2</v>
      </c>
      <c r="M54" s="71">
        <f>L54*31</f>
        <v>62</v>
      </c>
      <c r="N54" s="73">
        <v>108.5</v>
      </c>
      <c r="O54" s="2"/>
      <c r="P54" s="6"/>
      <c r="Q54" s="17"/>
      <c r="R54" s="6"/>
      <c r="S54" s="17"/>
      <c r="T54" s="26"/>
      <c r="U54" s="2"/>
    </row>
    <row r="55" spans="1:21" ht="15.6">
      <c r="A55" s="168"/>
      <c r="B55" s="175"/>
      <c r="C55" s="68" t="s">
        <v>222</v>
      </c>
      <c r="D55" s="6"/>
      <c r="E55" s="17"/>
      <c r="F55" s="6"/>
      <c r="G55" s="17"/>
      <c r="H55" s="6"/>
      <c r="I55" s="17"/>
      <c r="J55" s="87">
        <v>2</v>
      </c>
      <c r="K55" s="17">
        <v>72</v>
      </c>
      <c r="L55" s="87">
        <v>2</v>
      </c>
      <c r="M55" s="71">
        <f>L55*31</f>
        <v>62</v>
      </c>
      <c r="N55" s="26">
        <v>72</v>
      </c>
      <c r="O55" s="2"/>
      <c r="P55" s="6"/>
      <c r="Q55" s="17"/>
      <c r="R55" s="6"/>
      <c r="S55" s="17"/>
      <c r="T55" s="26"/>
      <c r="U55" s="2"/>
    </row>
    <row r="56" spans="1:21">
      <c r="A56" s="168"/>
      <c r="B56" s="175"/>
      <c r="C56" s="17"/>
      <c r="D56" s="6"/>
      <c r="E56" s="17"/>
      <c r="F56" s="6"/>
      <c r="G56" s="17"/>
      <c r="H56" s="6"/>
      <c r="I56" s="17"/>
      <c r="J56" s="6"/>
      <c r="K56" s="17"/>
      <c r="L56" s="6"/>
      <c r="M56" s="17"/>
      <c r="N56" s="26"/>
      <c r="O56" s="2"/>
      <c r="P56" s="6"/>
      <c r="Q56" s="17"/>
      <c r="R56" s="6"/>
      <c r="S56" s="17"/>
      <c r="T56" s="26"/>
      <c r="U56" s="2"/>
    </row>
    <row r="57" spans="1:21" ht="15.6">
      <c r="A57" s="168"/>
      <c r="B57" s="175"/>
      <c r="C57" s="68"/>
      <c r="D57" s="6"/>
      <c r="E57" s="17"/>
      <c r="F57" s="6"/>
      <c r="G57" s="17"/>
      <c r="H57" s="6"/>
      <c r="I57" s="17"/>
      <c r="J57" s="6"/>
      <c r="K57" s="17"/>
      <c r="L57" s="6"/>
      <c r="M57" s="17"/>
      <c r="N57" s="26"/>
      <c r="O57" s="2"/>
      <c r="P57" s="6"/>
      <c r="Q57" s="17"/>
      <c r="R57" s="6"/>
      <c r="S57" s="17"/>
      <c r="T57" s="26"/>
      <c r="U57" s="2"/>
    </row>
    <row r="58" spans="1:21" ht="15.6">
      <c r="A58" s="168"/>
      <c r="B58" s="175"/>
      <c r="C58" s="68"/>
      <c r="D58" s="6"/>
      <c r="E58" s="17"/>
      <c r="F58" s="6"/>
      <c r="G58" s="17"/>
      <c r="H58" s="6"/>
      <c r="I58" s="17"/>
      <c r="J58" s="6"/>
      <c r="K58" s="17"/>
      <c r="L58" s="6"/>
      <c r="M58" s="17"/>
      <c r="N58" s="26"/>
      <c r="O58" s="2"/>
      <c r="P58" s="6"/>
      <c r="Q58" s="17"/>
      <c r="R58" s="6"/>
      <c r="S58" s="17"/>
      <c r="T58" s="26"/>
      <c r="U58" s="2"/>
    </row>
    <row r="59" spans="1:21">
      <c r="A59" s="168"/>
      <c r="B59" s="175"/>
      <c r="C59" s="17"/>
      <c r="D59" s="6"/>
      <c r="E59" s="17"/>
      <c r="F59" s="6"/>
      <c r="G59" s="17"/>
      <c r="H59" s="6"/>
      <c r="I59" s="17"/>
      <c r="J59" s="6"/>
      <c r="K59" s="17"/>
      <c r="L59" s="6"/>
      <c r="M59" s="17"/>
      <c r="N59" s="26"/>
      <c r="O59" s="2"/>
      <c r="P59" s="6"/>
      <c r="Q59" s="17"/>
      <c r="R59" s="6"/>
      <c r="S59" s="17"/>
      <c r="T59" s="26"/>
      <c r="U59" s="2"/>
    </row>
    <row r="60" spans="1:21">
      <c r="A60" s="168"/>
      <c r="B60" s="175"/>
      <c r="C60" s="17"/>
      <c r="D60" s="6"/>
      <c r="E60" s="17"/>
      <c r="F60" s="6"/>
      <c r="G60" s="17"/>
      <c r="H60" s="6"/>
      <c r="I60" s="17"/>
      <c r="J60" s="6"/>
      <c r="K60" s="17"/>
      <c r="L60" s="6"/>
      <c r="M60" s="17"/>
      <c r="N60" s="26"/>
      <c r="O60" s="2"/>
      <c r="P60" s="6"/>
      <c r="Q60" s="17"/>
      <c r="R60" s="6"/>
      <c r="S60" s="17"/>
      <c r="T60" s="26"/>
      <c r="U60" s="2"/>
    </row>
    <row r="61" spans="1:21">
      <c r="A61" s="168"/>
      <c r="B61" s="175"/>
      <c r="C61" s="17"/>
      <c r="D61" s="6"/>
      <c r="E61" s="17"/>
      <c r="F61" s="6"/>
      <c r="G61" s="17"/>
      <c r="H61" s="6"/>
      <c r="I61" s="17"/>
      <c r="J61" s="6"/>
      <c r="K61" s="17"/>
      <c r="L61" s="6"/>
      <c r="M61" s="17"/>
      <c r="N61" s="26"/>
      <c r="O61" s="2"/>
      <c r="P61" s="6"/>
      <c r="Q61" s="17"/>
      <c r="R61" s="6"/>
      <c r="S61" s="17"/>
      <c r="T61" s="26"/>
      <c r="U61" s="2"/>
    </row>
    <row r="62" spans="1:21">
      <c r="A62" s="168"/>
      <c r="B62" s="175"/>
      <c r="C62" s="65"/>
      <c r="D62" s="64"/>
      <c r="E62" s="65"/>
      <c r="F62" s="64"/>
      <c r="G62" s="65"/>
      <c r="H62" s="64"/>
      <c r="I62" s="65"/>
      <c r="J62" s="64"/>
      <c r="K62" s="65"/>
      <c r="L62" s="64"/>
      <c r="M62" s="65"/>
      <c r="N62" s="67"/>
      <c r="O62" s="2"/>
      <c r="P62" s="6"/>
      <c r="Q62" s="17"/>
      <c r="R62" s="6"/>
      <c r="S62" s="17"/>
      <c r="T62" s="26">
        <f t="shared" ref="T62:T68" si="9">Q62+S62</f>
        <v>0</v>
      </c>
      <c r="U62" s="2"/>
    </row>
    <row r="63" spans="1:21">
      <c r="A63" s="168"/>
      <c r="B63" s="175"/>
      <c r="C63" s="65"/>
      <c r="D63" s="64"/>
      <c r="E63" s="65"/>
      <c r="F63" s="64"/>
      <c r="G63" s="65"/>
      <c r="H63" s="64"/>
      <c r="I63" s="65"/>
      <c r="J63" s="64"/>
      <c r="K63" s="65"/>
      <c r="L63" s="64"/>
      <c r="M63" s="65"/>
      <c r="N63" s="67"/>
      <c r="O63" s="2"/>
      <c r="P63" s="6"/>
      <c r="Q63" s="17"/>
      <c r="R63" s="6"/>
      <c r="S63" s="17"/>
      <c r="T63" s="26">
        <f t="shared" si="9"/>
        <v>0</v>
      </c>
      <c r="U63" s="2"/>
    </row>
    <row r="64" spans="1:21">
      <c r="A64" s="168"/>
      <c r="B64" s="175"/>
      <c r="C64" s="65"/>
      <c r="D64" s="64"/>
      <c r="E64" s="65"/>
      <c r="F64" s="64"/>
      <c r="G64" s="65"/>
      <c r="H64" s="64"/>
      <c r="I64" s="65"/>
      <c r="J64" s="64"/>
      <c r="K64" s="65"/>
      <c r="L64" s="64"/>
      <c r="M64" s="65"/>
      <c r="N64" s="67"/>
      <c r="O64" s="2"/>
      <c r="P64" s="6"/>
      <c r="Q64" s="17"/>
      <c r="R64" s="6"/>
      <c r="S64" s="17"/>
      <c r="T64" s="26">
        <f t="shared" si="9"/>
        <v>0</v>
      </c>
      <c r="U64" s="2"/>
    </row>
    <row r="65" spans="1:21">
      <c r="A65" s="168"/>
      <c r="B65" s="175"/>
      <c r="C65" s="17"/>
      <c r="D65" s="6"/>
      <c r="E65" s="17"/>
      <c r="F65" s="6"/>
      <c r="G65" s="17"/>
      <c r="H65" s="6"/>
      <c r="I65" s="17"/>
      <c r="J65" s="6"/>
      <c r="K65" s="17"/>
      <c r="L65" s="6"/>
      <c r="M65" s="17"/>
      <c r="N65" s="26"/>
      <c r="O65" s="2"/>
      <c r="P65" s="6"/>
      <c r="Q65" s="17"/>
      <c r="R65" s="6"/>
      <c r="S65" s="17"/>
      <c r="T65" s="26">
        <f t="shared" si="9"/>
        <v>0</v>
      </c>
      <c r="U65" s="2"/>
    </row>
    <row r="66" spans="1:21">
      <c r="A66" s="168"/>
      <c r="B66" s="175"/>
      <c r="C66" s="17"/>
      <c r="D66" s="6"/>
      <c r="E66" s="17"/>
      <c r="F66" s="6"/>
      <c r="G66" s="17"/>
      <c r="H66" s="6"/>
      <c r="I66" s="17"/>
      <c r="J66" s="6"/>
      <c r="K66" s="17"/>
      <c r="L66" s="6"/>
      <c r="M66" s="17"/>
      <c r="N66" s="26"/>
      <c r="O66" s="2"/>
      <c r="P66" s="6"/>
      <c r="Q66" s="17"/>
      <c r="R66" s="6"/>
      <c r="S66" s="17"/>
      <c r="T66" s="26">
        <f t="shared" si="9"/>
        <v>0</v>
      </c>
      <c r="U66" s="2"/>
    </row>
    <row r="67" spans="1:21">
      <c r="A67" s="168"/>
      <c r="B67" s="175"/>
      <c r="C67" s="19" t="s">
        <v>4</v>
      </c>
      <c r="D67" s="6">
        <v>0</v>
      </c>
      <c r="E67" s="17">
        <v>0</v>
      </c>
      <c r="F67" s="6">
        <v>0</v>
      </c>
      <c r="G67" s="17">
        <v>0</v>
      </c>
      <c r="H67" s="6">
        <v>0</v>
      </c>
      <c r="I67" s="17">
        <v>70</v>
      </c>
      <c r="J67" s="6">
        <v>0</v>
      </c>
      <c r="K67" s="17"/>
      <c r="L67" s="6">
        <v>0</v>
      </c>
      <c r="M67" s="17"/>
      <c r="N67" s="26">
        <f t="shared" ref="N67" si="10">I67+K67+M67</f>
        <v>70</v>
      </c>
      <c r="O67" s="2"/>
      <c r="P67" s="6">
        <v>0</v>
      </c>
      <c r="Q67" s="17">
        <v>80</v>
      </c>
      <c r="R67" s="6">
        <v>0</v>
      </c>
      <c r="S67" s="17">
        <v>0</v>
      </c>
      <c r="T67" s="26">
        <f t="shared" si="9"/>
        <v>80</v>
      </c>
      <c r="U67" s="2"/>
    </row>
    <row r="68" spans="1:21" ht="18" thickBot="1">
      <c r="A68" s="158" t="s">
        <v>24</v>
      </c>
      <c r="B68" s="159"/>
      <c r="C68" s="160"/>
      <c r="D68" s="15">
        <f>SUM(D37:D66)</f>
        <v>7</v>
      </c>
      <c r="E68" s="12">
        <f>SUM(E37:E66)</f>
        <v>252</v>
      </c>
      <c r="F68" s="15">
        <v>9</v>
      </c>
      <c r="G68" s="12">
        <f>SUM(G37:G66)</f>
        <v>324</v>
      </c>
      <c r="H68" s="15">
        <f t="shared" ref="H68:I68" si="11">SUM(H45:H66)</f>
        <v>14</v>
      </c>
      <c r="I68" s="12">
        <f t="shared" si="11"/>
        <v>504</v>
      </c>
      <c r="J68" s="15">
        <f>SUM(J45:J66)</f>
        <v>14</v>
      </c>
      <c r="K68" s="12">
        <f>SUM(K45:K66)</f>
        <v>504</v>
      </c>
      <c r="L68" s="15">
        <f>SUM(L37:L67)</f>
        <v>29</v>
      </c>
      <c r="M68" s="12">
        <f>SUM(M37:M66)</f>
        <v>783</v>
      </c>
      <c r="N68" s="27">
        <v>2328.5</v>
      </c>
      <c r="O68" s="8"/>
      <c r="P68" s="15">
        <f>SUM(P37:P67)</f>
        <v>30</v>
      </c>
      <c r="Q68" s="12">
        <f>SUM(Q37:Q67)</f>
        <v>1160</v>
      </c>
      <c r="R68" s="15">
        <f>SUM(R37:R67)</f>
        <v>31.5</v>
      </c>
      <c r="S68" s="12">
        <f>SUM(S37:S67)</f>
        <v>998</v>
      </c>
      <c r="T68" s="32">
        <f t="shared" si="9"/>
        <v>2158</v>
      </c>
      <c r="U68" s="2"/>
    </row>
    <row r="69" spans="1:21" ht="18.600000000000001" thickTop="1" thickBot="1">
      <c r="A69" s="177" t="s">
        <v>9</v>
      </c>
      <c r="B69" s="178"/>
      <c r="C69" s="179"/>
      <c r="D69" s="13">
        <f t="shared" ref="D69:I69" si="12">(D36+D68)</f>
        <v>34</v>
      </c>
      <c r="E69" s="14">
        <f t="shared" si="12"/>
        <v>1224</v>
      </c>
      <c r="F69" s="13">
        <v>34</v>
      </c>
      <c r="G69" s="14">
        <f t="shared" si="12"/>
        <v>1224</v>
      </c>
      <c r="H69" s="14">
        <f t="shared" si="12"/>
        <v>34</v>
      </c>
      <c r="I69" s="14">
        <f t="shared" si="12"/>
        <v>1224</v>
      </c>
      <c r="J69" s="13">
        <f>(J36+J68)</f>
        <v>34</v>
      </c>
      <c r="K69" s="14">
        <f>(K36+K67+K68)</f>
        <v>1169</v>
      </c>
      <c r="L69" s="13">
        <f>(L36+L68)</f>
        <v>34</v>
      </c>
      <c r="M69" s="14">
        <f>(M36+M67+M68)</f>
        <v>938</v>
      </c>
      <c r="N69" s="28">
        <v>5802.5</v>
      </c>
      <c r="O69" s="30"/>
      <c r="P69" s="13">
        <f>P68</f>
        <v>30</v>
      </c>
      <c r="Q69" s="14">
        <v>1160</v>
      </c>
      <c r="R69" s="13">
        <f>R68</f>
        <v>31.5</v>
      </c>
      <c r="S69" s="14">
        <f>S68</f>
        <v>998</v>
      </c>
      <c r="T69" s="33">
        <f>(Q69+S69)</f>
        <v>2158</v>
      </c>
      <c r="U69" s="2"/>
    </row>
    <row r="70" spans="1:21"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2" spans="1:21"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spans="1:21" ht="15.6">
      <c r="B73" s="180" t="s">
        <v>43</v>
      </c>
      <c r="C73" s="180"/>
      <c r="D73" s="180"/>
      <c r="E73" s="180"/>
      <c r="F73" s="180"/>
      <c r="G73" s="180"/>
      <c r="H73" s="180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spans="1:21" ht="15.6">
      <c r="B74" s="3"/>
      <c r="C74" s="80" t="s">
        <v>32</v>
      </c>
      <c r="D74" s="180" t="s">
        <v>26</v>
      </c>
      <c r="E74" s="180"/>
      <c r="F74" s="180"/>
      <c r="G74" s="180"/>
      <c r="H74" s="180"/>
    </row>
    <row r="75" spans="1:21" ht="21" customHeight="1">
      <c r="B75" s="181" t="s">
        <v>41</v>
      </c>
      <c r="C75" s="80"/>
      <c r="D75" s="80" t="s">
        <v>27</v>
      </c>
      <c r="E75" s="80" t="s">
        <v>28</v>
      </c>
      <c r="F75" s="80" t="s">
        <v>29</v>
      </c>
      <c r="G75" s="80" t="s">
        <v>30</v>
      </c>
      <c r="H75" s="80" t="s">
        <v>31</v>
      </c>
    </row>
    <row r="76" spans="1:21" ht="21" customHeight="1">
      <c r="B76" s="181"/>
      <c r="C76" s="68" t="s">
        <v>100</v>
      </c>
      <c r="D76" s="119">
        <v>1</v>
      </c>
      <c r="E76" s="119">
        <v>1</v>
      </c>
      <c r="F76" s="119">
        <v>1</v>
      </c>
      <c r="G76" s="36"/>
      <c r="H76" s="36"/>
    </row>
    <row r="77" spans="1:21" ht="21" customHeight="1">
      <c r="B77" s="181"/>
      <c r="C77" s="68" t="s">
        <v>278</v>
      </c>
      <c r="D77" s="119">
        <v>1</v>
      </c>
      <c r="E77" s="36"/>
      <c r="F77" s="36"/>
      <c r="G77" s="36"/>
      <c r="H77" s="36"/>
    </row>
    <row r="78" spans="1:21" ht="21" customHeight="1">
      <c r="B78" s="181"/>
      <c r="C78" s="68" t="s">
        <v>291</v>
      </c>
      <c r="D78" s="119">
        <v>1</v>
      </c>
      <c r="E78" s="36"/>
      <c r="F78" s="36"/>
      <c r="G78" s="36"/>
      <c r="H78" s="36"/>
    </row>
    <row r="79" spans="1:21" ht="21" customHeight="1">
      <c r="B79" s="181"/>
      <c r="C79" s="68" t="s">
        <v>95</v>
      </c>
      <c r="D79" s="36"/>
      <c r="E79" s="36"/>
      <c r="F79" s="36"/>
      <c r="G79" s="119">
        <v>1</v>
      </c>
      <c r="H79" s="36"/>
    </row>
    <row r="80" spans="1:21" ht="21" customHeight="1">
      <c r="B80" s="181"/>
      <c r="C80" s="68" t="s">
        <v>96</v>
      </c>
      <c r="D80" s="36"/>
      <c r="E80" s="36"/>
      <c r="F80" s="36"/>
      <c r="G80" s="119">
        <v>1</v>
      </c>
      <c r="H80" s="119">
        <v>1</v>
      </c>
    </row>
    <row r="81" spans="1:8" ht="21" customHeight="1">
      <c r="B81" s="181" t="s">
        <v>42</v>
      </c>
      <c r="C81" s="68" t="s">
        <v>201</v>
      </c>
      <c r="D81" s="36"/>
      <c r="E81" s="36"/>
      <c r="F81" s="119">
        <v>2</v>
      </c>
      <c r="G81" s="36"/>
      <c r="H81" s="119">
        <v>3</v>
      </c>
    </row>
    <row r="82" spans="1:8" ht="21" customHeight="1">
      <c r="B82" s="181"/>
      <c r="C82" s="68" t="s">
        <v>202</v>
      </c>
      <c r="D82" s="36"/>
      <c r="E82" s="36"/>
      <c r="F82" s="36"/>
      <c r="G82" s="36"/>
      <c r="H82" s="119">
        <v>2</v>
      </c>
    </row>
    <row r="83" spans="1:8" ht="21" customHeight="1">
      <c r="B83" s="181"/>
      <c r="C83" s="68" t="s">
        <v>222</v>
      </c>
      <c r="D83" s="36"/>
      <c r="E83" s="36"/>
      <c r="F83" s="36"/>
      <c r="G83" s="119">
        <v>2</v>
      </c>
      <c r="H83" s="119">
        <v>2</v>
      </c>
    </row>
    <row r="84" spans="1:8" ht="15.6">
      <c r="B84" s="182" t="s">
        <v>33</v>
      </c>
      <c r="C84" s="183"/>
      <c r="D84" s="35">
        <f>SUM(D76:D83)</f>
        <v>3</v>
      </c>
      <c r="E84" s="35">
        <f>SUM(E76:E83)</f>
        <v>1</v>
      </c>
      <c r="F84" s="35">
        <f>SUM(F76:F83)</f>
        <v>3</v>
      </c>
      <c r="G84" s="35">
        <v>4</v>
      </c>
      <c r="H84" s="35">
        <f>SUM(H80:H83)</f>
        <v>8</v>
      </c>
    </row>
    <row r="87" spans="1:8">
      <c r="A87" s="176" t="s">
        <v>44</v>
      </c>
      <c r="B87" s="176"/>
      <c r="C87" s="1" t="s">
        <v>45</v>
      </c>
    </row>
  </sheetData>
  <mergeCells count="49">
    <mergeCell ref="A3:C3"/>
    <mergeCell ref="D3:N3"/>
    <mergeCell ref="P3:T3"/>
    <mergeCell ref="A1:C1"/>
    <mergeCell ref="D1:T1"/>
    <mergeCell ref="A2:C2"/>
    <mergeCell ref="D2:N2"/>
    <mergeCell ref="P2:T2"/>
    <mergeCell ref="A4:C4"/>
    <mergeCell ref="D4:N4"/>
    <mergeCell ref="P4:T4"/>
    <mergeCell ref="A5:C5"/>
    <mergeCell ref="D5:N5"/>
    <mergeCell ref="P5:T5"/>
    <mergeCell ref="L8:M8"/>
    <mergeCell ref="A6:C6"/>
    <mergeCell ref="D6:N6"/>
    <mergeCell ref="P6:T6"/>
    <mergeCell ref="A7:C7"/>
    <mergeCell ref="D7:N7"/>
    <mergeCell ref="P7:T7"/>
    <mergeCell ref="A68:C68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A10:B35"/>
    <mergeCell ref="A36:C36"/>
    <mergeCell ref="A37:A67"/>
    <mergeCell ref="B37:B38"/>
    <mergeCell ref="B45:B67"/>
    <mergeCell ref="A87:B87"/>
    <mergeCell ref="A69:C69"/>
    <mergeCell ref="B73:H73"/>
    <mergeCell ref="D74:H74"/>
    <mergeCell ref="B75:B80"/>
    <mergeCell ref="B81:B83"/>
    <mergeCell ref="B84:C84"/>
  </mergeCells>
  <pageMargins left="0.7" right="0.7" top="0.75" bottom="0.75" header="0.3" footer="0.3"/>
  <pageSetup paperSize="9" orientation="landscape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U82"/>
  <sheetViews>
    <sheetView topLeftCell="B46" zoomScale="69" zoomScaleNormal="69" workbookViewId="0">
      <selection activeCell="L63" sqref="L63"/>
    </sheetView>
  </sheetViews>
  <sheetFormatPr defaultColWidth="8.8984375" defaultRowHeight="13.8"/>
  <cols>
    <col min="1" max="2" width="8.8984375" style="1"/>
    <col min="3" max="3" width="55.8984375" style="1" customWidth="1"/>
    <col min="4" max="13" width="8.8984375" style="1"/>
    <col min="14" max="14" width="14.5" style="1" customWidth="1"/>
    <col min="15" max="15" width="8.8984375" style="1"/>
    <col min="16" max="16" width="11.09765625" style="1" bestFit="1" customWidth="1"/>
    <col min="17" max="17" width="8.8984375" style="1"/>
    <col min="18" max="18" width="11.09765625" style="1" bestFit="1" customWidth="1"/>
    <col min="19" max="19" width="8.8984375" style="1"/>
    <col min="20" max="20" width="13.3984375" style="1" customWidth="1"/>
    <col min="21" max="16384" width="8.8984375" style="1"/>
  </cols>
  <sheetData>
    <row r="1" spans="1:21" ht="18" thickBot="1">
      <c r="A1" s="137" t="s">
        <v>38</v>
      </c>
      <c r="B1" s="138"/>
      <c r="C1" s="139"/>
      <c r="D1" s="140" t="s">
        <v>111</v>
      </c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2"/>
    </row>
    <row r="2" spans="1:21" ht="15.75" customHeight="1">
      <c r="A2" s="128" t="s">
        <v>7</v>
      </c>
      <c r="B2" s="129"/>
      <c r="C2" s="130"/>
      <c r="D2" s="143" t="s">
        <v>74</v>
      </c>
      <c r="E2" s="144"/>
      <c r="F2" s="144"/>
      <c r="G2" s="144"/>
      <c r="H2" s="144"/>
      <c r="I2" s="144"/>
      <c r="J2" s="144"/>
      <c r="K2" s="144"/>
      <c r="L2" s="144"/>
      <c r="M2" s="144"/>
      <c r="N2" s="145"/>
      <c r="P2" s="146"/>
      <c r="Q2" s="147"/>
      <c r="R2" s="147"/>
      <c r="S2" s="147"/>
      <c r="T2" s="148"/>
    </row>
    <row r="3" spans="1:21" ht="15.75" customHeight="1">
      <c r="A3" s="128" t="s">
        <v>5</v>
      </c>
      <c r="B3" s="129"/>
      <c r="C3" s="130"/>
      <c r="D3" s="131" t="s">
        <v>180</v>
      </c>
      <c r="E3" s="132"/>
      <c r="F3" s="132"/>
      <c r="G3" s="132"/>
      <c r="H3" s="132"/>
      <c r="I3" s="132"/>
      <c r="J3" s="132"/>
      <c r="K3" s="132"/>
      <c r="L3" s="132"/>
      <c r="M3" s="132"/>
      <c r="N3" s="133"/>
      <c r="P3" s="134"/>
      <c r="Q3" s="135"/>
      <c r="R3" s="135"/>
      <c r="S3" s="135"/>
      <c r="T3" s="136"/>
    </row>
    <row r="4" spans="1:21" ht="15.75" customHeight="1">
      <c r="A4" s="128" t="s">
        <v>6</v>
      </c>
      <c r="B4" s="129"/>
      <c r="C4" s="130"/>
      <c r="D4" s="131" t="s">
        <v>181</v>
      </c>
      <c r="E4" s="132"/>
      <c r="F4" s="132"/>
      <c r="G4" s="132"/>
      <c r="H4" s="132"/>
      <c r="I4" s="132"/>
      <c r="J4" s="132"/>
      <c r="K4" s="132"/>
      <c r="L4" s="132"/>
      <c r="M4" s="132"/>
      <c r="N4" s="133"/>
      <c r="P4" s="134"/>
      <c r="Q4" s="135"/>
      <c r="R4" s="135"/>
      <c r="S4" s="135"/>
      <c r="T4" s="136"/>
    </row>
    <row r="5" spans="1:21" ht="15.75" customHeight="1">
      <c r="A5" s="128" t="s">
        <v>36</v>
      </c>
      <c r="B5" s="129"/>
      <c r="C5" s="130"/>
      <c r="D5" s="149">
        <v>44440</v>
      </c>
      <c r="E5" s="132"/>
      <c r="F5" s="132"/>
      <c r="G5" s="132"/>
      <c r="H5" s="132"/>
      <c r="I5" s="132"/>
      <c r="J5" s="132"/>
      <c r="K5" s="132"/>
      <c r="L5" s="132"/>
      <c r="M5" s="132"/>
      <c r="N5" s="133"/>
      <c r="P5" s="134"/>
      <c r="Q5" s="135"/>
      <c r="R5" s="135"/>
      <c r="S5" s="135"/>
      <c r="T5" s="136"/>
    </row>
    <row r="6" spans="1:21" ht="15.75" customHeight="1">
      <c r="A6" s="128" t="s">
        <v>8</v>
      </c>
      <c r="B6" s="129"/>
      <c r="C6" s="130"/>
      <c r="D6" s="131" t="s">
        <v>15</v>
      </c>
      <c r="E6" s="132"/>
      <c r="F6" s="132"/>
      <c r="G6" s="132"/>
      <c r="H6" s="132"/>
      <c r="I6" s="132"/>
      <c r="J6" s="132"/>
      <c r="K6" s="132"/>
      <c r="L6" s="132"/>
      <c r="M6" s="132"/>
      <c r="N6" s="133"/>
      <c r="P6" s="134" t="s">
        <v>16</v>
      </c>
      <c r="Q6" s="135"/>
      <c r="R6" s="135"/>
      <c r="S6" s="135"/>
      <c r="T6" s="136"/>
    </row>
    <row r="7" spans="1:21" ht="35.4" customHeight="1" thickBot="1">
      <c r="A7" s="128" t="s">
        <v>17</v>
      </c>
      <c r="B7" s="129"/>
      <c r="C7" s="130"/>
      <c r="D7" s="152" t="s">
        <v>34</v>
      </c>
      <c r="E7" s="153"/>
      <c r="F7" s="153"/>
      <c r="G7" s="153"/>
      <c r="H7" s="153"/>
      <c r="I7" s="153"/>
      <c r="J7" s="153"/>
      <c r="K7" s="153"/>
      <c r="L7" s="153"/>
      <c r="M7" s="153"/>
      <c r="N7" s="154"/>
      <c r="O7" s="2"/>
      <c r="P7" s="155" t="s">
        <v>37</v>
      </c>
      <c r="Q7" s="156"/>
      <c r="R7" s="156"/>
      <c r="S7" s="156"/>
      <c r="T7" s="157"/>
      <c r="U7" s="2"/>
    </row>
    <row r="8" spans="1:21" ht="31.2">
      <c r="A8" s="163" t="s">
        <v>40</v>
      </c>
      <c r="B8" s="164"/>
      <c r="C8" s="165"/>
      <c r="D8" s="150" t="s">
        <v>10</v>
      </c>
      <c r="E8" s="151"/>
      <c r="F8" s="150" t="s">
        <v>11</v>
      </c>
      <c r="G8" s="151"/>
      <c r="H8" s="150" t="s">
        <v>12</v>
      </c>
      <c r="I8" s="151"/>
      <c r="J8" s="150" t="s">
        <v>13</v>
      </c>
      <c r="K8" s="151"/>
      <c r="L8" s="150" t="s">
        <v>14</v>
      </c>
      <c r="M8" s="151"/>
      <c r="N8" s="29" t="s">
        <v>18</v>
      </c>
      <c r="O8" s="2"/>
      <c r="P8" s="161" t="s">
        <v>20</v>
      </c>
      <c r="Q8" s="162"/>
      <c r="R8" s="161" t="s">
        <v>21</v>
      </c>
      <c r="S8" s="162"/>
      <c r="T8" s="31" t="s">
        <v>18</v>
      </c>
      <c r="U8" s="2"/>
    </row>
    <row r="9" spans="1:21" ht="15" customHeight="1">
      <c r="A9" s="163" t="s">
        <v>0</v>
      </c>
      <c r="B9" s="164"/>
      <c r="C9" s="165"/>
      <c r="D9" s="166" t="s">
        <v>1</v>
      </c>
      <c r="E9" s="167"/>
      <c r="F9" s="166" t="s">
        <v>1</v>
      </c>
      <c r="G9" s="167"/>
      <c r="H9" s="166" t="s">
        <v>1</v>
      </c>
      <c r="I9" s="167"/>
      <c r="J9" s="166" t="s">
        <v>1</v>
      </c>
      <c r="K9" s="167"/>
      <c r="L9" s="166" t="s">
        <v>1</v>
      </c>
      <c r="M9" s="167"/>
      <c r="N9" s="22" t="s">
        <v>19</v>
      </c>
      <c r="O9" s="2"/>
      <c r="P9" s="166" t="s">
        <v>1</v>
      </c>
      <c r="Q9" s="167"/>
      <c r="R9" s="166" t="s">
        <v>1</v>
      </c>
      <c r="S9" s="167"/>
      <c r="T9" s="22" t="s">
        <v>19</v>
      </c>
      <c r="U9" s="2"/>
    </row>
    <row r="10" spans="1:21" ht="15.75" customHeight="1" thickBot="1">
      <c r="A10" s="168" t="s">
        <v>35</v>
      </c>
      <c r="B10" s="169"/>
      <c r="C10" s="16"/>
      <c r="D10" s="4" t="s">
        <v>2</v>
      </c>
      <c r="E10" s="20" t="s">
        <v>3</v>
      </c>
      <c r="F10" s="4" t="s">
        <v>2</v>
      </c>
      <c r="G10" s="20" t="s">
        <v>3</v>
      </c>
      <c r="H10" s="4" t="s">
        <v>2</v>
      </c>
      <c r="I10" s="20" t="s">
        <v>3</v>
      </c>
      <c r="J10" s="4" t="s">
        <v>2</v>
      </c>
      <c r="K10" s="20" t="s">
        <v>3</v>
      </c>
      <c r="L10" s="4" t="s">
        <v>2</v>
      </c>
      <c r="M10" s="20" t="s">
        <v>3</v>
      </c>
      <c r="N10" s="23"/>
      <c r="O10" s="2"/>
      <c r="P10" s="4" t="s">
        <v>2</v>
      </c>
      <c r="Q10" s="20" t="s">
        <v>3</v>
      </c>
      <c r="R10" s="4" t="s">
        <v>2</v>
      </c>
      <c r="S10" s="20" t="s">
        <v>3</v>
      </c>
      <c r="T10" s="23"/>
      <c r="U10" s="2"/>
    </row>
    <row r="11" spans="1:21">
      <c r="A11" s="168"/>
      <c r="B11" s="169"/>
      <c r="C11" s="17" t="s">
        <v>95</v>
      </c>
      <c r="D11" s="5">
        <v>4</v>
      </c>
      <c r="E11" s="1">
        <f>D11*36</f>
        <v>144</v>
      </c>
      <c r="F11" s="21">
        <v>5</v>
      </c>
      <c r="G11" s="1">
        <f>F11*36</f>
        <v>180</v>
      </c>
      <c r="H11" s="5">
        <v>3</v>
      </c>
      <c r="I11" s="21">
        <f>H11*36</f>
        <v>108</v>
      </c>
      <c r="J11" s="21">
        <v>3</v>
      </c>
      <c r="K11" s="21">
        <f>J11*31</f>
        <v>93</v>
      </c>
      <c r="L11" s="5">
        <v>0</v>
      </c>
      <c r="M11" s="21">
        <f>L11*31</f>
        <v>0</v>
      </c>
      <c r="N11" s="24">
        <f>E11+G11+I11+K11+M11</f>
        <v>525</v>
      </c>
      <c r="O11" s="2"/>
      <c r="P11" s="50"/>
      <c r="Q11" s="51"/>
      <c r="R11" s="50"/>
      <c r="S11" s="51"/>
      <c r="T11" s="52">
        <f>(Q11+S11)</f>
        <v>0</v>
      </c>
      <c r="U11" s="2"/>
    </row>
    <row r="12" spans="1:21">
      <c r="A12" s="168"/>
      <c r="B12" s="169"/>
      <c r="C12" s="17" t="s">
        <v>96</v>
      </c>
      <c r="D12" s="6">
        <v>4</v>
      </c>
      <c r="E12" s="1">
        <f t="shared" ref="E12:E26" si="0">D12*36</f>
        <v>144</v>
      </c>
      <c r="F12" s="17">
        <v>4</v>
      </c>
      <c r="G12" s="1">
        <f t="shared" ref="G12:G26" si="1">F12*36</f>
        <v>144</v>
      </c>
      <c r="H12" s="6">
        <v>3</v>
      </c>
      <c r="I12" s="21">
        <f t="shared" ref="I12:I22" si="2">H12*36</f>
        <v>108</v>
      </c>
      <c r="J12" s="17">
        <v>3</v>
      </c>
      <c r="K12" s="21">
        <f>J12*36</f>
        <v>108</v>
      </c>
      <c r="L12" s="6">
        <v>3</v>
      </c>
      <c r="M12" s="21">
        <f t="shared" ref="M12:M20" si="3">L12*31</f>
        <v>93</v>
      </c>
      <c r="N12" s="24">
        <f t="shared" ref="N12:N19" si="4">E12+G12+I12+K12+M12</f>
        <v>597</v>
      </c>
      <c r="O12" s="2"/>
      <c r="P12" s="46"/>
      <c r="Q12" s="45"/>
      <c r="R12" s="46"/>
      <c r="S12" s="45"/>
      <c r="T12" s="52">
        <f t="shared" ref="T12:T35" si="5">(Q12+S12)</f>
        <v>0</v>
      </c>
      <c r="U12" s="2"/>
    </row>
    <row r="13" spans="1:21">
      <c r="A13" s="168"/>
      <c r="B13" s="169"/>
      <c r="C13" s="17" t="s">
        <v>97</v>
      </c>
      <c r="D13" s="6">
        <v>4</v>
      </c>
      <c r="E13" s="1">
        <f t="shared" si="0"/>
        <v>144</v>
      </c>
      <c r="F13" s="17">
        <v>4</v>
      </c>
      <c r="G13" s="1">
        <f t="shared" si="1"/>
        <v>144</v>
      </c>
      <c r="H13" s="6">
        <v>3</v>
      </c>
      <c r="I13" s="21">
        <f t="shared" si="2"/>
        <v>108</v>
      </c>
      <c r="J13" s="17">
        <v>3</v>
      </c>
      <c r="K13" s="21">
        <f t="shared" ref="K13:K16" si="6">J13*31</f>
        <v>93</v>
      </c>
      <c r="L13" s="6">
        <v>0</v>
      </c>
      <c r="M13" s="21">
        <f t="shared" si="3"/>
        <v>0</v>
      </c>
      <c r="N13" s="24">
        <f t="shared" si="4"/>
        <v>489</v>
      </c>
      <c r="O13" s="2"/>
      <c r="P13" s="46"/>
      <c r="Q13" s="45"/>
      <c r="R13" s="46"/>
      <c r="S13" s="45"/>
      <c r="T13" s="52">
        <f t="shared" si="5"/>
        <v>0</v>
      </c>
      <c r="U13" s="2"/>
    </row>
    <row r="14" spans="1:21">
      <c r="A14" s="168"/>
      <c r="B14" s="169"/>
      <c r="C14" s="17" t="s">
        <v>98</v>
      </c>
      <c r="D14" s="6">
        <v>3</v>
      </c>
      <c r="E14" s="1">
        <f t="shared" si="0"/>
        <v>108</v>
      </c>
      <c r="F14" s="17">
        <v>3</v>
      </c>
      <c r="G14" s="1">
        <f t="shared" si="1"/>
        <v>108</v>
      </c>
      <c r="H14" s="6">
        <v>2</v>
      </c>
      <c r="I14" s="21">
        <f t="shared" si="2"/>
        <v>72</v>
      </c>
      <c r="J14" s="17">
        <v>2</v>
      </c>
      <c r="K14" s="21">
        <f t="shared" si="6"/>
        <v>62</v>
      </c>
      <c r="L14" s="6">
        <v>0</v>
      </c>
      <c r="M14" s="21">
        <f t="shared" si="3"/>
        <v>0</v>
      </c>
      <c r="N14" s="24">
        <f t="shared" si="4"/>
        <v>350</v>
      </c>
      <c r="O14" s="2"/>
      <c r="P14" s="46"/>
      <c r="Q14" s="45"/>
      <c r="R14" s="46"/>
      <c r="S14" s="45"/>
      <c r="T14" s="52">
        <f t="shared" si="5"/>
        <v>0</v>
      </c>
      <c r="U14" s="2"/>
    </row>
    <row r="15" spans="1:21">
      <c r="A15" s="168"/>
      <c r="B15" s="169"/>
      <c r="C15" s="17" t="s">
        <v>99</v>
      </c>
      <c r="D15" s="6">
        <v>0</v>
      </c>
      <c r="E15" s="1">
        <f t="shared" si="0"/>
        <v>0</v>
      </c>
      <c r="F15" s="17">
        <v>0</v>
      </c>
      <c r="G15" s="1">
        <f t="shared" si="1"/>
        <v>0</v>
      </c>
      <c r="H15" s="6">
        <v>0</v>
      </c>
      <c r="I15" s="21">
        <f t="shared" si="2"/>
        <v>0</v>
      </c>
      <c r="J15" s="17">
        <v>1</v>
      </c>
      <c r="K15" s="21">
        <f t="shared" si="6"/>
        <v>31</v>
      </c>
      <c r="L15" s="6">
        <v>0</v>
      </c>
      <c r="M15" s="21">
        <f t="shared" si="3"/>
        <v>0</v>
      </c>
      <c r="N15" s="24">
        <f t="shared" si="4"/>
        <v>31</v>
      </c>
      <c r="O15" s="2"/>
      <c r="P15" s="46"/>
      <c r="Q15" s="45"/>
      <c r="R15" s="46"/>
      <c r="S15" s="45"/>
      <c r="T15" s="52">
        <f t="shared" si="5"/>
        <v>0</v>
      </c>
      <c r="U15" s="2"/>
    </row>
    <row r="16" spans="1:21">
      <c r="A16" s="168"/>
      <c r="B16" s="169"/>
      <c r="C16" s="17" t="s">
        <v>100</v>
      </c>
      <c r="D16" s="6">
        <v>1</v>
      </c>
      <c r="E16" s="1">
        <f t="shared" si="0"/>
        <v>36</v>
      </c>
      <c r="F16" s="17">
        <v>0</v>
      </c>
      <c r="G16" s="1">
        <f t="shared" si="1"/>
        <v>0</v>
      </c>
      <c r="H16" s="6">
        <v>0</v>
      </c>
      <c r="I16" s="21">
        <f t="shared" si="2"/>
        <v>0</v>
      </c>
      <c r="J16" s="17">
        <v>0</v>
      </c>
      <c r="K16" s="21">
        <f t="shared" si="6"/>
        <v>0</v>
      </c>
      <c r="L16" s="6">
        <v>0</v>
      </c>
      <c r="M16" s="21">
        <f t="shared" si="3"/>
        <v>0</v>
      </c>
      <c r="N16" s="24">
        <f t="shared" si="4"/>
        <v>36</v>
      </c>
      <c r="O16" s="2"/>
      <c r="P16" s="46"/>
      <c r="Q16" s="45"/>
      <c r="R16" s="46"/>
      <c r="S16" s="45"/>
      <c r="T16" s="52">
        <f t="shared" si="5"/>
        <v>0</v>
      </c>
      <c r="U16" s="2"/>
    </row>
    <row r="17" spans="1:21">
      <c r="A17" s="168"/>
      <c r="B17" s="169"/>
      <c r="C17" s="17" t="s">
        <v>101</v>
      </c>
      <c r="D17" s="6">
        <v>4</v>
      </c>
      <c r="E17" s="1">
        <f t="shared" si="0"/>
        <v>144</v>
      </c>
      <c r="F17" s="17">
        <v>4</v>
      </c>
      <c r="G17" s="1">
        <f t="shared" si="1"/>
        <v>144</v>
      </c>
      <c r="H17" s="6">
        <v>3</v>
      </c>
      <c r="I17" s="21">
        <f t="shared" si="2"/>
        <v>108</v>
      </c>
      <c r="J17" s="17">
        <v>3</v>
      </c>
      <c r="K17" s="21">
        <f>J17*36</f>
        <v>108</v>
      </c>
      <c r="L17" s="6">
        <v>0</v>
      </c>
      <c r="M17" s="21">
        <f t="shared" si="3"/>
        <v>0</v>
      </c>
      <c r="N17" s="24">
        <f t="shared" si="4"/>
        <v>504</v>
      </c>
      <c r="O17" s="2"/>
      <c r="P17" s="46"/>
      <c r="Q17" s="45"/>
      <c r="R17" s="46"/>
      <c r="S17" s="45"/>
      <c r="T17" s="52">
        <f t="shared" si="5"/>
        <v>0</v>
      </c>
      <c r="U17" s="2"/>
    </row>
    <row r="18" spans="1:21">
      <c r="A18" s="168"/>
      <c r="B18" s="169"/>
      <c r="C18" s="17" t="s">
        <v>102</v>
      </c>
      <c r="D18" s="6">
        <v>1</v>
      </c>
      <c r="E18" s="1">
        <f t="shared" si="0"/>
        <v>36</v>
      </c>
      <c r="F18" s="17">
        <v>1</v>
      </c>
      <c r="G18" s="1">
        <f t="shared" si="1"/>
        <v>36</v>
      </c>
      <c r="H18" s="6">
        <v>1</v>
      </c>
      <c r="I18" s="21">
        <f t="shared" si="2"/>
        <v>36</v>
      </c>
      <c r="J18" s="17">
        <v>1</v>
      </c>
      <c r="K18" s="21">
        <v>36</v>
      </c>
      <c r="L18" s="6">
        <v>1</v>
      </c>
      <c r="M18" s="21">
        <f t="shared" si="3"/>
        <v>31</v>
      </c>
      <c r="N18" s="24">
        <f t="shared" si="4"/>
        <v>175</v>
      </c>
      <c r="O18" s="2"/>
      <c r="P18" s="46"/>
      <c r="Q18" s="45"/>
      <c r="R18" s="46"/>
      <c r="S18" s="45"/>
      <c r="T18" s="52">
        <f t="shared" si="5"/>
        <v>0</v>
      </c>
      <c r="U18" s="2"/>
    </row>
    <row r="19" spans="1:21">
      <c r="A19" s="168"/>
      <c r="B19" s="169"/>
      <c r="C19" s="17" t="s">
        <v>103</v>
      </c>
      <c r="D19" s="6">
        <v>3</v>
      </c>
      <c r="E19" s="1">
        <f t="shared" si="0"/>
        <v>108</v>
      </c>
      <c r="F19" s="17">
        <v>0</v>
      </c>
      <c r="G19" s="1">
        <f t="shared" si="1"/>
        <v>0</v>
      </c>
      <c r="H19" s="6">
        <v>0</v>
      </c>
      <c r="I19" s="21">
        <f t="shared" si="2"/>
        <v>0</v>
      </c>
      <c r="J19" s="17">
        <v>0</v>
      </c>
      <c r="K19" s="21">
        <v>0</v>
      </c>
      <c r="L19" s="6">
        <v>0</v>
      </c>
      <c r="M19" s="21">
        <f t="shared" si="3"/>
        <v>0</v>
      </c>
      <c r="N19" s="24">
        <f t="shared" si="4"/>
        <v>108</v>
      </c>
      <c r="O19" s="2"/>
      <c r="P19" s="46"/>
      <c r="Q19" s="45"/>
      <c r="R19" s="46"/>
      <c r="S19" s="45"/>
      <c r="T19" s="52">
        <f t="shared" si="5"/>
        <v>0</v>
      </c>
      <c r="U19" s="2"/>
    </row>
    <row r="20" spans="1:21">
      <c r="A20" s="168"/>
      <c r="B20" s="169"/>
      <c r="C20" s="17" t="s">
        <v>121</v>
      </c>
      <c r="D20" s="6">
        <v>0</v>
      </c>
      <c r="E20" s="1">
        <f t="shared" si="0"/>
        <v>0</v>
      </c>
      <c r="F20" s="6">
        <v>2</v>
      </c>
      <c r="G20" s="17">
        <f t="shared" si="1"/>
        <v>72</v>
      </c>
      <c r="H20" s="6">
        <v>2</v>
      </c>
      <c r="I20" s="17">
        <f t="shared" si="2"/>
        <v>72</v>
      </c>
      <c r="J20" s="6">
        <v>0</v>
      </c>
      <c r="K20" s="21">
        <v>36</v>
      </c>
      <c r="L20" s="6">
        <v>0</v>
      </c>
      <c r="M20" s="17">
        <f t="shared" si="3"/>
        <v>0</v>
      </c>
      <c r="N20" s="24">
        <f t="shared" ref="N20:N34" si="7">E20+G20+I20+K20</f>
        <v>180</v>
      </c>
      <c r="O20" s="2"/>
      <c r="P20" s="46"/>
      <c r="Q20" s="45"/>
      <c r="R20" s="46"/>
      <c r="S20" s="45"/>
      <c r="T20" s="52">
        <f t="shared" si="5"/>
        <v>0</v>
      </c>
      <c r="U20" s="2"/>
    </row>
    <row r="21" spans="1:21">
      <c r="A21" s="168"/>
      <c r="B21" s="169"/>
      <c r="C21" s="65" t="s">
        <v>122</v>
      </c>
      <c r="D21" s="64">
        <v>0</v>
      </c>
      <c r="E21" s="69">
        <f t="shared" si="0"/>
        <v>0</v>
      </c>
      <c r="F21" s="64">
        <v>0</v>
      </c>
      <c r="G21" s="65">
        <f t="shared" si="1"/>
        <v>0</v>
      </c>
      <c r="H21" s="64">
        <v>1</v>
      </c>
      <c r="I21" s="65">
        <f t="shared" si="2"/>
        <v>36</v>
      </c>
      <c r="J21" s="64">
        <v>1</v>
      </c>
      <c r="K21" s="65">
        <v>36</v>
      </c>
      <c r="L21" s="64">
        <v>0</v>
      </c>
      <c r="M21" s="65">
        <v>0</v>
      </c>
      <c r="N21" s="24">
        <f t="shared" si="7"/>
        <v>72</v>
      </c>
      <c r="O21" s="2"/>
      <c r="P21" s="46"/>
      <c r="Q21" s="45"/>
      <c r="R21" s="46"/>
      <c r="S21" s="45"/>
      <c r="T21" s="52">
        <f t="shared" si="5"/>
        <v>0</v>
      </c>
      <c r="U21" s="2"/>
    </row>
    <row r="22" spans="1:21">
      <c r="A22" s="168"/>
      <c r="B22" s="169"/>
      <c r="C22" s="66" t="s">
        <v>123</v>
      </c>
      <c r="D22" s="64">
        <v>0</v>
      </c>
      <c r="E22" s="69">
        <f t="shared" si="0"/>
        <v>0</v>
      </c>
      <c r="F22" s="64">
        <v>0</v>
      </c>
      <c r="G22" s="65">
        <f t="shared" si="1"/>
        <v>0</v>
      </c>
      <c r="H22" s="64">
        <v>1</v>
      </c>
      <c r="I22" s="65">
        <f t="shared" si="2"/>
        <v>36</v>
      </c>
      <c r="J22" s="64">
        <v>1</v>
      </c>
      <c r="K22" s="65">
        <v>36</v>
      </c>
      <c r="L22" s="64">
        <v>0</v>
      </c>
      <c r="M22" s="65">
        <v>0</v>
      </c>
      <c r="N22" s="24">
        <f t="shared" si="7"/>
        <v>72</v>
      </c>
      <c r="O22" s="2"/>
      <c r="P22" s="46"/>
      <c r="Q22" s="45"/>
      <c r="R22" s="46"/>
      <c r="S22" s="45"/>
      <c r="T22" s="52">
        <f t="shared" si="5"/>
        <v>0</v>
      </c>
      <c r="U22" s="2"/>
    </row>
    <row r="23" spans="1:21">
      <c r="A23" s="168"/>
      <c r="B23" s="169"/>
      <c r="C23" s="66" t="s">
        <v>105</v>
      </c>
      <c r="D23" s="64">
        <v>0</v>
      </c>
      <c r="E23" s="69">
        <f t="shared" si="0"/>
        <v>0</v>
      </c>
      <c r="F23" s="64">
        <v>1</v>
      </c>
      <c r="G23" s="65">
        <f t="shared" si="1"/>
        <v>36</v>
      </c>
      <c r="H23" s="64">
        <v>0</v>
      </c>
      <c r="I23" s="65">
        <v>0</v>
      </c>
      <c r="J23" s="64">
        <v>0</v>
      </c>
      <c r="K23" s="65">
        <v>0</v>
      </c>
      <c r="L23" s="64">
        <v>0</v>
      </c>
      <c r="M23" s="65">
        <v>0</v>
      </c>
      <c r="N23" s="24">
        <f t="shared" si="7"/>
        <v>36</v>
      </c>
      <c r="O23" s="2"/>
      <c r="P23" s="46"/>
      <c r="Q23" s="45"/>
      <c r="R23" s="46"/>
      <c r="S23" s="45"/>
      <c r="T23" s="52">
        <f t="shared" si="5"/>
        <v>0</v>
      </c>
      <c r="U23" s="2"/>
    </row>
    <row r="24" spans="1:21">
      <c r="A24" s="168"/>
      <c r="B24" s="169"/>
      <c r="C24" s="66" t="s">
        <v>106</v>
      </c>
      <c r="D24" s="64">
        <v>1</v>
      </c>
      <c r="E24" s="65">
        <f t="shared" si="0"/>
        <v>36</v>
      </c>
      <c r="F24" s="64">
        <v>1</v>
      </c>
      <c r="G24" s="65">
        <f t="shared" si="1"/>
        <v>36</v>
      </c>
      <c r="H24" s="64">
        <v>1</v>
      </c>
      <c r="I24" s="65">
        <v>36</v>
      </c>
      <c r="J24" s="64">
        <v>0</v>
      </c>
      <c r="K24" s="65">
        <v>0</v>
      </c>
      <c r="L24" s="64">
        <v>0</v>
      </c>
      <c r="M24" s="65"/>
      <c r="N24" s="24">
        <f t="shared" si="7"/>
        <v>108</v>
      </c>
      <c r="O24" s="2"/>
      <c r="P24" s="46"/>
      <c r="Q24" s="45"/>
      <c r="R24" s="46"/>
      <c r="S24" s="45"/>
      <c r="T24" s="52">
        <f t="shared" si="5"/>
        <v>0</v>
      </c>
      <c r="U24" s="2"/>
    </row>
    <row r="25" spans="1:21">
      <c r="A25" s="168"/>
      <c r="B25" s="169"/>
      <c r="C25" s="66" t="s">
        <v>107</v>
      </c>
      <c r="D25" s="64">
        <v>1</v>
      </c>
      <c r="E25" s="65">
        <f t="shared" si="0"/>
        <v>36</v>
      </c>
      <c r="F25" s="64">
        <v>0</v>
      </c>
      <c r="G25" s="65">
        <f t="shared" si="1"/>
        <v>0</v>
      </c>
      <c r="H25" s="64">
        <v>0</v>
      </c>
      <c r="I25" s="65">
        <v>0</v>
      </c>
      <c r="J25" s="64">
        <v>0</v>
      </c>
      <c r="K25" s="65">
        <v>0</v>
      </c>
      <c r="L25" s="64">
        <v>0</v>
      </c>
      <c r="M25" s="65">
        <v>0</v>
      </c>
      <c r="N25" s="24">
        <f t="shared" si="7"/>
        <v>36</v>
      </c>
      <c r="O25" s="2"/>
      <c r="P25" s="46"/>
      <c r="Q25" s="45"/>
      <c r="R25" s="46"/>
      <c r="S25" s="45"/>
      <c r="T25" s="52">
        <f t="shared" si="5"/>
        <v>0</v>
      </c>
      <c r="U25" s="2"/>
    </row>
    <row r="26" spans="1:21">
      <c r="A26" s="168"/>
      <c r="B26" s="169"/>
      <c r="C26" s="66" t="s">
        <v>125</v>
      </c>
      <c r="D26" s="64">
        <v>1</v>
      </c>
      <c r="E26" s="65">
        <f t="shared" si="0"/>
        <v>36</v>
      </c>
      <c r="F26" s="64">
        <v>0</v>
      </c>
      <c r="G26" s="65">
        <f t="shared" si="1"/>
        <v>0</v>
      </c>
      <c r="H26" s="64">
        <v>0</v>
      </c>
      <c r="I26" s="65">
        <v>0</v>
      </c>
      <c r="J26" s="64">
        <v>0</v>
      </c>
      <c r="K26" s="65">
        <v>0</v>
      </c>
      <c r="L26" s="64">
        <v>0</v>
      </c>
      <c r="M26" s="65">
        <v>0</v>
      </c>
      <c r="N26" s="24">
        <f t="shared" si="7"/>
        <v>36</v>
      </c>
      <c r="O26" s="2"/>
      <c r="P26" s="46"/>
      <c r="Q26" s="45"/>
      <c r="R26" s="46"/>
      <c r="S26" s="45"/>
      <c r="T26" s="52"/>
      <c r="U26" s="2"/>
    </row>
    <row r="27" spans="1:21">
      <c r="A27" s="168"/>
      <c r="B27" s="169"/>
      <c r="C27" s="65" t="s">
        <v>95</v>
      </c>
      <c r="D27" s="64"/>
      <c r="E27" s="65"/>
      <c r="F27" s="64"/>
      <c r="G27" s="65"/>
      <c r="H27" s="64"/>
      <c r="I27" s="65"/>
      <c r="J27" s="64">
        <v>1</v>
      </c>
      <c r="K27" s="65">
        <v>31</v>
      </c>
      <c r="L27" s="64"/>
      <c r="M27" s="65"/>
      <c r="N27" s="24">
        <f t="shared" si="7"/>
        <v>31</v>
      </c>
      <c r="O27" s="2"/>
      <c r="P27" s="46"/>
      <c r="Q27" s="45"/>
      <c r="R27" s="46"/>
      <c r="S27" s="45"/>
      <c r="T27" s="52">
        <f t="shared" si="5"/>
        <v>0</v>
      </c>
      <c r="U27" s="2"/>
    </row>
    <row r="28" spans="1:21">
      <c r="A28" s="168"/>
      <c r="B28" s="169"/>
      <c r="C28" s="65" t="s">
        <v>96</v>
      </c>
      <c r="D28" s="64"/>
      <c r="E28" s="65"/>
      <c r="F28" s="64"/>
      <c r="G28" s="65"/>
      <c r="H28" s="64"/>
      <c r="I28" s="65"/>
      <c r="J28" s="64">
        <v>1</v>
      </c>
      <c r="K28" s="65">
        <v>31</v>
      </c>
      <c r="L28" s="64">
        <v>1</v>
      </c>
      <c r="M28" s="65">
        <v>93</v>
      </c>
      <c r="N28" s="24">
        <v>124</v>
      </c>
      <c r="O28" s="2"/>
      <c r="P28" s="46"/>
      <c r="Q28" s="45"/>
      <c r="R28" s="46"/>
      <c r="S28" s="45"/>
      <c r="T28" s="52">
        <f t="shared" si="5"/>
        <v>0</v>
      </c>
      <c r="U28" s="2"/>
    </row>
    <row r="29" spans="1:21">
      <c r="A29" s="168"/>
      <c r="B29" s="169"/>
      <c r="C29" s="17"/>
      <c r="D29" s="6"/>
      <c r="E29" s="17"/>
      <c r="F29" s="6"/>
      <c r="G29" s="17"/>
      <c r="H29" s="6"/>
      <c r="I29" s="17"/>
      <c r="J29" s="6"/>
      <c r="K29" s="17"/>
      <c r="L29" s="6"/>
      <c r="M29" s="17"/>
      <c r="N29" s="24">
        <f t="shared" si="7"/>
        <v>0</v>
      </c>
      <c r="O29" s="2"/>
      <c r="P29" s="46"/>
      <c r="Q29" s="45"/>
      <c r="R29" s="46"/>
      <c r="S29" s="45"/>
      <c r="T29" s="52">
        <f t="shared" si="5"/>
        <v>0</v>
      </c>
      <c r="U29" s="2"/>
    </row>
    <row r="30" spans="1:21">
      <c r="A30" s="168"/>
      <c r="B30" s="169"/>
      <c r="C30" s="17"/>
      <c r="D30" s="6"/>
      <c r="E30" s="17"/>
      <c r="F30" s="6"/>
      <c r="G30" s="17"/>
      <c r="H30" s="6"/>
      <c r="I30" s="17"/>
      <c r="J30" s="6"/>
      <c r="K30" s="17"/>
      <c r="L30" s="6"/>
      <c r="M30" s="17"/>
      <c r="N30" s="24">
        <f t="shared" si="7"/>
        <v>0</v>
      </c>
      <c r="O30" s="2"/>
      <c r="P30" s="46"/>
      <c r="Q30" s="45"/>
      <c r="R30" s="46"/>
      <c r="S30" s="45"/>
      <c r="T30" s="52">
        <f t="shared" si="5"/>
        <v>0</v>
      </c>
      <c r="U30" s="2"/>
    </row>
    <row r="31" spans="1:21">
      <c r="A31" s="168"/>
      <c r="B31" s="169"/>
      <c r="C31" s="18"/>
      <c r="D31" s="6"/>
      <c r="E31" s="17"/>
      <c r="F31" s="6"/>
      <c r="G31" s="17"/>
      <c r="H31" s="6"/>
      <c r="I31" s="17"/>
      <c r="J31" s="6"/>
      <c r="K31" s="17"/>
      <c r="L31" s="6"/>
      <c r="M31" s="17"/>
      <c r="N31" s="24">
        <f t="shared" si="7"/>
        <v>0</v>
      </c>
      <c r="O31" s="2"/>
      <c r="P31" s="46"/>
      <c r="Q31" s="45"/>
      <c r="R31" s="46"/>
      <c r="S31" s="45"/>
      <c r="T31" s="52">
        <f t="shared" si="5"/>
        <v>0</v>
      </c>
      <c r="U31" s="2"/>
    </row>
    <row r="32" spans="1:21">
      <c r="A32" s="168"/>
      <c r="B32" s="169"/>
      <c r="C32" s="18"/>
      <c r="D32" s="6"/>
      <c r="E32" s="17"/>
      <c r="F32" s="6"/>
      <c r="G32" s="17"/>
      <c r="H32" s="6"/>
      <c r="I32" s="17"/>
      <c r="J32" s="6"/>
      <c r="K32" s="17"/>
      <c r="L32" s="6"/>
      <c r="M32" s="17"/>
      <c r="N32" s="24">
        <f t="shared" si="7"/>
        <v>0</v>
      </c>
      <c r="O32" s="2"/>
      <c r="P32" s="46"/>
      <c r="Q32" s="45"/>
      <c r="R32" s="46"/>
      <c r="S32" s="45"/>
      <c r="T32" s="52">
        <f t="shared" si="5"/>
        <v>0</v>
      </c>
      <c r="U32" s="2"/>
    </row>
    <row r="33" spans="1:21">
      <c r="A33" s="168"/>
      <c r="B33" s="169"/>
      <c r="C33" s="18"/>
      <c r="D33" s="6"/>
      <c r="E33" s="17"/>
      <c r="F33" s="6"/>
      <c r="G33" s="17"/>
      <c r="H33" s="6"/>
      <c r="I33" s="17"/>
      <c r="J33" s="6"/>
      <c r="K33" s="17"/>
      <c r="L33" s="6"/>
      <c r="M33" s="17"/>
      <c r="N33" s="24">
        <f t="shared" si="7"/>
        <v>0</v>
      </c>
      <c r="O33" s="2"/>
      <c r="P33" s="46"/>
      <c r="Q33" s="45"/>
      <c r="R33" s="46"/>
      <c r="S33" s="45"/>
      <c r="T33" s="52">
        <f t="shared" si="5"/>
        <v>0</v>
      </c>
      <c r="U33" s="2"/>
    </row>
    <row r="34" spans="1:21">
      <c r="A34" s="168"/>
      <c r="B34" s="169"/>
      <c r="C34" s="18"/>
      <c r="D34" s="6"/>
      <c r="E34" s="17"/>
      <c r="F34" s="6"/>
      <c r="G34" s="17"/>
      <c r="H34" s="6"/>
      <c r="I34" s="17"/>
      <c r="J34" s="6"/>
      <c r="K34" s="17"/>
      <c r="L34" s="6"/>
      <c r="M34" s="17"/>
      <c r="N34" s="24">
        <f t="shared" si="7"/>
        <v>0</v>
      </c>
      <c r="O34" s="2"/>
      <c r="P34" s="46"/>
      <c r="Q34" s="45"/>
      <c r="R34" s="46"/>
      <c r="S34" s="45"/>
      <c r="T34" s="52">
        <f t="shared" si="5"/>
        <v>0</v>
      </c>
      <c r="U34" s="2"/>
    </row>
    <row r="35" spans="1:21" ht="17.399999999999999">
      <c r="A35" s="170" t="s">
        <v>25</v>
      </c>
      <c r="B35" s="171"/>
      <c r="C35" s="172"/>
      <c r="D35" s="7">
        <f t="shared" ref="D35:M35" si="8">SUM(D11:D34)</f>
        <v>27</v>
      </c>
      <c r="E35" s="11">
        <f t="shared" si="8"/>
        <v>972</v>
      </c>
      <c r="F35" s="7">
        <f t="shared" si="8"/>
        <v>25</v>
      </c>
      <c r="G35" s="11">
        <f t="shared" si="8"/>
        <v>900</v>
      </c>
      <c r="H35" s="7">
        <f t="shared" si="8"/>
        <v>20</v>
      </c>
      <c r="I35" s="11">
        <f t="shared" si="8"/>
        <v>720</v>
      </c>
      <c r="J35" s="7">
        <f t="shared" si="8"/>
        <v>20</v>
      </c>
      <c r="K35" s="11">
        <f t="shared" si="8"/>
        <v>701</v>
      </c>
      <c r="L35" s="7">
        <f t="shared" si="8"/>
        <v>5</v>
      </c>
      <c r="M35" s="11">
        <f t="shared" si="8"/>
        <v>217</v>
      </c>
      <c r="N35" s="24">
        <f>(E35+G35+I35+K35+M35)</f>
        <v>3510</v>
      </c>
      <c r="O35" s="8"/>
      <c r="P35" s="53"/>
      <c r="Q35" s="54"/>
      <c r="R35" s="53"/>
      <c r="S35" s="54"/>
      <c r="T35" s="52">
        <f t="shared" si="5"/>
        <v>0</v>
      </c>
      <c r="U35" s="8"/>
    </row>
    <row r="36" spans="1:21" ht="41.25" customHeight="1">
      <c r="A36" s="168" t="s">
        <v>39</v>
      </c>
      <c r="B36" s="173" t="s">
        <v>22</v>
      </c>
      <c r="C36" s="121" t="s">
        <v>53</v>
      </c>
      <c r="D36" s="123"/>
      <c r="E36" s="123"/>
      <c r="F36" s="122">
        <v>0.5</v>
      </c>
      <c r="G36" s="10">
        <v>18</v>
      </c>
      <c r="H36" s="9"/>
      <c r="I36" s="10"/>
      <c r="J36" s="9"/>
      <c r="K36" s="10"/>
      <c r="L36" s="9"/>
      <c r="M36" s="10"/>
      <c r="N36" s="25">
        <f>G36</f>
        <v>18</v>
      </c>
      <c r="O36" s="2"/>
      <c r="P36" s="9">
        <v>0.5</v>
      </c>
      <c r="Q36" s="10">
        <v>18</v>
      </c>
      <c r="R36" s="9"/>
      <c r="S36" s="10"/>
      <c r="T36" s="25">
        <f>Q36</f>
        <v>18</v>
      </c>
      <c r="U36" s="2"/>
    </row>
    <row r="37" spans="1:21" ht="43.5" customHeight="1">
      <c r="A37" s="168"/>
      <c r="B37" s="174"/>
      <c r="C37" s="10" t="s">
        <v>64</v>
      </c>
      <c r="D37" s="9"/>
      <c r="E37" s="10"/>
      <c r="F37" s="9"/>
      <c r="G37" s="10"/>
      <c r="H37" s="9"/>
      <c r="I37" s="10"/>
      <c r="J37" s="9"/>
      <c r="K37" s="10"/>
      <c r="L37" s="9">
        <v>2</v>
      </c>
      <c r="M37" s="10">
        <v>62</v>
      </c>
      <c r="N37" s="25">
        <v>62</v>
      </c>
      <c r="O37" s="2"/>
      <c r="P37" s="9"/>
      <c r="Q37" s="10"/>
      <c r="R37" s="9">
        <v>2</v>
      </c>
      <c r="S37" s="10">
        <v>62</v>
      </c>
      <c r="T37" s="25">
        <v>62</v>
      </c>
      <c r="U37" s="2"/>
    </row>
    <row r="38" spans="1:21" ht="43.5" customHeight="1">
      <c r="A38" s="168"/>
      <c r="B38" s="55"/>
      <c r="C38" s="10" t="s">
        <v>185</v>
      </c>
      <c r="D38" s="9">
        <v>3</v>
      </c>
      <c r="E38" s="10">
        <v>108</v>
      </c>
      <c r="F38" s="9">
        <v>5</v>
      </c>
      <c r="G38" s="10">
        <v>180</v>
      </c>
      <c r="H38" s="9"/>
      <c r="I38" s="10"/>
      <c r="J38" s="9"/>
      <c r="K38" s="10"/>
      <c r="L38" s="9"/>
      <c r="M38" s="10"/>
      <c r="N38" s="25">
        <v>288</v>
      </c>
      <c r="O38" s="2"/>
      <c r="P38" s="9">
        <v>8</v>
      </c>
      <c r="Q38" s="10">
        <v>288</v>
      </c>
      <c r="R38" s="9"/>
      <c r="S38" s="10"/>
      <c r="T38" s="25">
        <v>288</v>
      </c>
      <c r="U38" s="2"/>
    </row>
    <row r="39" spans="1:21" ht="43.5" customHeight="1">
      <c r="A39" s="168"/>
      <c r="B39" s="55"/>
      <c r="C39" s="10" t="s">
        <v>186</v>
      </c>
      <c r="D39" s="9">
        <v>4</v>
      </c>
      <c r="E39" s="10">
        <v>144</v>
      </c>
      <c r="F39" s="9">
        <v>3.5</v>
      </c>
      <c r="G39" s="10">
        <v>126</v>
      </c>
      <c r="H39" s="9"/>
      <c r="I39" s="10"/>
      <c r="J39" s="9"/>
      <c r="K39" s="10"/>
      <c r="L39" s="9"/>
      <c r="M39" s="10"/>
      <c r="N39" s="25">
        <v>270</v>
      </c>
      <c r="O39" s="2"/>
      <c r="P39" s="9">
        <v>7.5</v>
      </c>
      <c r="Q39" s="10">
        <v>270</v>
      </c>
      <c r="R39" s="9"/>
      <c r="S39" s="10"/>
      <c r="T39" s="25">
        <v>270</v>
      </c>
      <c r="U39" s="2"/>
    </row>
    <row r="40" spans="1:21">
      <c r="A40" s="168"/>
      <c r="B40" s="175" t="s">
        <v>23</v>
      </c>
      <c r="C40" s="17" t="s">
        <v>187</v>
      </c>
      <c r="D40" s="6"/>
      <c r="E40" s="17"/>
      <c r="F40" s="6"/>
      <c r="G40" s="17"/>
      <c r="H40" s="6">
        <v>2</v>
      </c>
      <c r="I40" s="17">
        <v>72</v>
      </c>
      <c r="J40" s="6"/>
      <c r="K40" s="17"/>
      <c r="L40" s="6"/>
      <c r="M40" s="17"/>
      <c r="N40" s="26">
        <f>I40</f>
        <v>72</v>
      </c>
      <c r="O40" s="2"/>
      <c r="P40" s="6">
        <v>2</v>
      </c>
      <c r="Q40" s="17">
        <v>72</v>
      </c>
      <c r="R40" s="6"/>
      <c r="S40" s="17"/>
      <c r="T40" s="26">
        <v>72</v>
      </c>
      <c r="U40" s="2"/>
    </row>
    <row r="41" spans="1:21">
      <c r="A41" s="168"/>
      <c r="B41" s="175"/>
      <c r="C41" s="17" t="s">
        <v>188</v>
      </c>
      <c r="D41" s="6"/>
      <c r="E41" s="17"/>
      <c r="F41" s="6"/>
      <c r="G41" s="17"/>
      <c r="H41" s="6">
        <v>1.5</v>
      </c>
      <c r="I41" s="17">
        <v>48</v>
      </c>
      <c r="J41" s="6"/>
      <c r="K41" s="17"/>
      <c r="L41" s="6"/>
      <c r="M41" s="17"/>
      <c r="N41" s="26">
        <v>48</v>
      </c>
      <c r="O41" s="2"/>
      <c r="P41" s="6">
        <v>1.3</v>
      </c>
      <c r="Q41" s="17">
        <v>48</v>
      </c>
      <c r="R41" s="6"/>
      <c r="S41" s="17"/>
      <c r="T41" s="26">
        <v>48</v>
      </c>
      <c r="U41" s="2"/>
    </row>
    <row r="42" spans="1:21">
      <c r="A42" s="168"/>
      <c r="B42" s="175"/>
      <c r="C42" s="17" t="s">
        <v>189</v>
      </c>
      <c r="D42" s="6"/>
      <c r="E42" s="17"/>
      <c r="F42" s="6"/>
      <c r="G42" s="17"/>
      <c r="H42" s="6">
        <v>1</v>
      </c>
      <c r="I42" s="17">
        <v>36</v>
      </c>
      <c r="J42" s="6">
        <v>1</v>
      </c>
      <c r="K42" s="17">
        <v>36</v>
      </c>
      <c r="L42" s="6"/>
      <c r="M42" s="17"/>
      <c r="N42" s="26">
        <f>SUM(I42+K42)</f>
        <v>72</v>
      </c>
      <c r="O42" s="2"/>
      <c r="P42" s="6">
        <v>1</v>
      </c>
      <c r="Q42" s="17">
        <v>36</v>
      </c>
      <c r="R42" s="6">
        <v>1</v>
      </c>
      <c r="S42" s="17">
        <v>36</v>
      </c>
      <c r="T42" s="26">
        <v>72</v>
      </c>
      <c r="U42" s="2"/>
    </row>
    <row r="43" spans="1:21">
      <c r="A43" s="168"/>
      <c r="B43" s="175"/>
      <c r="C43" s="17" t="s">
        <v>190</v>
      </c>
      <c r="D43" s="6"/>
      <c r="E43" s="17"/>
      <c r="F43" s="6"/>
      <c r="G43" s="17"/>
      <c r="H43" s="6"/>
      <c r="I43" s="17"/>
      <c r="J43" s="6">
        <v>1.5</v>
      </c>
      <c r="K43" s="17">
        <v>60</v>
      </c>
      <c r="L43" s="6">
        <v>3</v>
      </c>
      <c r="M43" s="17">
        <f>L43*31</f>
        <v>93</v>
      </c>
      <c r="N43" s="26">
        <f>SUM(K43+M43)</f>
        <v>153</v>
      </c>
      <c r="O43" s="2"/>
      <c r="P43" s="6"/>
      <c r="Q43" s="17"/>
      <c r="R43" s="6">
        <v>4</v>
      </c>
      <c r="S43" s="17">
        <v>144</v>
      </c>
      <c r="T43" s="26">
        <v>144</v>
      </c>
      <c r="U43" s="2"/>
    </row>
    <row r="44" spans="1:21">
      <c r="A44" s="168"/>
      <c r="B44" s="175"/>
      <c r="C44" s="17" t="s">
        <v>191</v>
      </c>
      <c r="D44" s="6"/>
      <c r="E44" s="17"/>
      <c r="F44" s="6"/>
      <c r="G44" s="17"/>
      <c r="H44" s="6">
        <v>1.5</v>
      </c>
      <c r="I44" s="17">
        <v>60</v>
      </c>
      <c r="J44" s="6"/>
      <c r="K44" s="17"/>
      <c r="L44" s="6"/>
      <c r="M44" s="17"/>
      <c r="N44" s="26">
        <v>60</v>
      </c>
      <c r="O44" s="2"/>
      <c r="P44" s="6">
        <v>1.5</v>
      </c>
      <c r="Q44" s="17">
        <v>60</v>
      </c>
      <c r="R44" s="6"/>
      <c r="S44" s="17"/>
      <c r="T44" s="26">
        <v>60</v>
      </c>
      <c r="U44" s="2"/>
    </row>
    <row r="45" spans="1:21">
      <c r="A45" s="168"/>
      <c r="B45" s="175"/>
      <c r="C45" s="17" t="s">
        <v>192</v>
      </c>
      <c r="D45" s="6"/>
      <c r="E45" s="17"/>
      <c r="F45" s="6"/>
      <c r="G45" s="17"/>
      <c r="H45" s="6"/>
      <c r="I45" s="17"/>
      <c r="J45" s="6">
        <v>1.5</v>
      </c>
      <c r="K45" s="17">
        <v>54</v>
      </c>
      <c r="L45" s="6">
        <v>3</v>
      </c>
      <c r="M45" s="17">
        <f t="shared" ref="M45:M53" si="9">L45*31</f>
        <v>93</v>
      </c>
      <c r="N45" s="26">
        <f>SUM(K45+M45)</f>
        <v>147</v>
      </c>
      <c r="O45" s="2"/>
      <c r="P45" s="6"/>
      <c r="Q45" s="17"/>
      <c r="R45" s="6">
        <v>4</v>
      </c>
      <c r="S45" s="17">
        <v>144</v>
      </c>
      <c r="T45" s="26">
        <v>144</v>
      </c>
      <c r="U45" s="2"/>
    </row>
    <row r="46" spans="1:21">
      <c r="A46" s="168"/>
      <c r="B46" s="175"/>
      <c r="C46" s="17" t="s">
        <v>193</v>
      </c>
      <c r="D46" s="6"/>
      <c r="E46" s="17"/>
      <c r="F46" s="6"/>
      <c r="G46" s="17"/>
      <c r="H46" s="6">
        <v>1.5</v>
      </c>
      <c r="I46" s="17">
        <v>62</v>
      </c>
      <c r="J46" s="6">
        <v>1.5</v>
      </c>
      <c r="K46" s="17">
        <v>60</v>
      </c>
      <c r="L46" s="6"/>
      <c r="M46" s="17"/>
      <c r="N46" s="26">
        <v>122</v>
      </c>
      <c r="O46" s="2"/>
      <c r="P46" s="6"/>
      <c r="Q46" s="17"/>
      <c r="R46" s="6">
        <v>4</v>
      </c>
      <c r="S46" s="17">
        <v>122</v>
      </c>
      <c r="T46" s="26">
        <v>122</v>
      </c>
      <c r="U46" s="2"/>
    </row>
    <row r="47" spans="1:21" ht="15.6">
      <c r="A47" s="168"/>
      <c r="B47" s="175"/>
      <c r="C47" s="81" t="s">
        <v>194</v>
      </c>
      <c r="D47" s="6"/>
      <c r="E47" s="17"/>
      <c r="F47" s="6"/>
      <c r="G47" s="17"/>
      <c r="H47" s="72"/>
      <c r="I47" s="71"/>
      <c r="J47" s="72"/>
      <c r="K47" s="71"/>
      <c r="L47" s="72">
        <v>1</v>
      </c>
      <c r="M47" s="17">
        <f t="shared" si="9"/>
        <v>31</v>
      </c>
      <c r="N47" s="73">
        <v>31</v>
      </c>
      <c r="O47" s="2"/>
      <c r="P47" s="6"/>
      <c r="Q47" s="17"/>
      <c r="R47" s="6">
        <v>1</v>
      </c>
      <c r="S47" s="17">
        <v>36</v>
      </c>
      <c r="T47" s="26">
        <v>36</v>
      </c>
      <c r="U47" s="2"/>
    </row>
    <row r="48" spans="1:21">
      <c r="A48" s="168"/>
      <c r="B48" s="175"/>
      <c r="C48" s="17" t="s">
        <v>195</v>
      </c>
      <c r="D48" s="6"/>
      <c r="E48" s="17"/>
      <c r="F48" s="6"/>
      <c r="G48" s="17"/>
      <c r="H48" s="72">
        <v>2</v>
      </c>
      <c r="I48" s="71">
        <v>72</v>
      </c>
      <c r="J48" s="72">
        <v>3.5</v>
      </c>
      <c r="K48" s="71">
        <v>126</v>
      </c>
      <c r="L48" s="72">
        <v>2.5</v>
      </c>
      <c r="M48" s="17">
        <f>L48*31</f>
        <v>77.5</v>
      </c>
      <c r="N48" s="73">
        <f>SUM(I48+K48+M48)</f>
        <v>275.5</v>
      </c>
      <c r="O48" s="2"/>
      <c r="P48" s="6">
        <v>5</v>
      </c>
      <c r="Q48" s="17">
        <v>180</v>
      </c>
      <c r="R48" s="6">
        <v>3</v>
      </c>
      <c r="S48" s="17">
        <v>96</v>
      </c>
      <c r="T48" s="26">
        <v>276</v>
      </c>
      <c r="U48" s="2"/>
    </row>
    <row r="49" spans="1:21">
      <c r="A49" s="168"/>
      <c r="B49" s="175"/>
      <c r="C49" s="71" t="s">
        <v>196</v>
      </c>
      <c r="D49" s="64"/>
      <c r="E49" s="65"/>
      <c r="F49" s="64"/>
      <c r="G49" s="65"/>
      <c r="H49" s="72">
        <v>2</v>
      </c>
      <c r="I49" s="71">
        <v>72</v>
      </c>
      <c r="J49" s="72">
        <v>4</v>
      </c>
      <c r="K49" s="71">
        <v>144</v>
      </c>
      <c r="L49" s="72">
        <v>11.5</v>
      </c>
      <c r="M49" s="17">
        <f>L49*31</f>
        <v>356.5</v>
      </c>
      <c r="N49" s="73">
        <f>SUM(M49+K49+I49)</f>
        <v>572.5</v>
      </c>
      <c r="O49" s="2"/>
      <c r="P49" s="6">
        <v>4.5</v>
      </c>
      <c r="Q49" s="17">
        <v>164</v>
      </c>
      <c r="R49" s="6">
        <v>13</v>
      </c>
      <c r="S49" s="17">
        <v>414</v>
      </c>
      <c r="T49" s="26">
        <v>578</v>
      </c>
      <c r="U49" s="2"/>
    </row>
    <row r="50" spans="1:21">
      <c r="A50" s="168"/>
      <c r="B50" s="175"/>
      <c r="C50" s="17" t="s">
        <v>197</v>
      </c>
      <c r="D50" s="6"/>
      <c r="E50" s="17"/>
      <c r="F50" s="6"/>
      <c r="G50" s="17"/>
      <c r="H50" s="6">
        <v>1</v>
      </c>
      <c r="I50" s="17">
        <v>36</v>
      </c>
      <c r="J50" s="6"/>
      <c r="K50" s="17"/>
      <c r="L50" s="6"/>
      <c r="M50" s="17"/>
      <c r="N50" s="26">
        <v>36</v>
      </c>
      <c r="O50" s="2"/>
      <c r="P50" s="6">
        <v>1</v>
      </c>
      <c r="Q50" s="17">
        <v>36</v>
      </c>
      <c r="R50" s="6"/>
      <c r="S50" s="17"/>
      <c r="T50" s="26">
        <v>36</v>
      </c>
      <c r="U50" s="2"/>
    </row>
    <row r="51" spans="1:21" ht="15.6">
      <c r="A51" s="168"/>
      <c r="B51" s="175"/>
      <c r="C51" s="68" t="s">
        <v>182</v>
      </c>
      <c r="D51" s="6"/>
      <c r="E51" s="17"/>
      <c r="F51" s="6"/>
      <c r="G51" s="17"/>
      <c r="H51" s="64">
        <v>1.5</v>
      </c>
      <c r="I51" s="65">
        <v>54</v>
      </c>
      <c r="J51" s="64"/>
      <c r="K51" s="65"/>
      <c r="L51" s="64"/>
      <c r="M51" s="17"/>
      <c r="N51" s="67">
        <v>54</v>
      </c>
      <c r="O51" s="2"/>
      <c r="P51" s="6"/>
      <c r="Q51" s="17"/>
      <c r="R51" s="6"/>
      <c r="S51" s="17"/>
      <c r="T51" s="26"/>
      <c r="U51" s="2"/>
    </row>
    <row r="52" spans="1:21" ht="15.6">
      <c r="A52" s="168"/>
      <c r="B52" s="175"/>
      <c r="C52" s="68" t="s">
        <v>183</v>
      </c>
      <c r="D52" s="6"/>
      <c r="E52" s="17"/>
      <c r="F52" s="6"/>
      <c r="G52" s="17"/>
      <c r="H52" s="64"/>
      <c r="I52" s="65"/>
      <c r="J52" s="64">
        <v>1</v>
      </c>
      <c r="K52" s="65">
        <v>36</v>
      </c>
      <c r="L52" s="64"/>
      <c r="M52" s="17"/>
      <c r="N52" s="67">
        <v>36</v>
      </c>
      <c r="O52" s="2"/>
      <c r="P52" s="6"/>
      <c r="Q52" s="17"/>
      <c r="R52" s="6"/>
      <c r="S52" s="17"/>
      <c r="T52" s="26"/>
      <c r="U52" s="2"/>
    </row>
    <row r="53" spans="1:21" ht="15.6">
      <c r="A53" s="168"/>
      <c r="B53" s="175"/>
      <c r="C53" s="68" t="s">
        <v>184</v>
      </c>
      <c r="D53" s="6"/>
      <c r="E53" s="17"/>
      <c r="F53" s="6"/>
      <c r="G53" s="17"/>
      <c r="H53" s="64"/>
      <c r="I53" s="65"/>
      <c r="J53" s="64"/>
      <c r="K53" s="65"/>
      <c r="L53" s="64">
        <v>6</v>
      </c>
      <c r="M53" s="17">
        <f t="shared" si="9"/>
        <v>186</v>
      </c>
      <c r="N53" s="67">
        <v>186</v>
      </c>
      <c r="O53" s="2"/>
      <c r="P53" s="6"/>
      <c r="Q53" s="17"/>
      <c r="R53" s="6"/>
      <c r="S53" s="17"/>
      <c r="T53" s="26"/>
      <c r="U53" s="2"/>
    </row>
    <row r="54" spans="1:21">
      <c r="A54" s="168"/>
      <c r="B54" s="175"/>
      <c r="C54" s="17"/>
      <c r="D54" s="6"/>
      <c r="E54" s="17"/>
      <c r="F54" s="6"/>
      <c r="G54" s="17"/>
      <c r="H54" s="6"/>
      <c r="I54" s="17"/>
      <c r="J54" s="6"/>
      <c r="K54" s="17"/>
      <c r="L54" s="6"/>
      <c r="M54" s="17"/>
      <c r="N54" s="26"/>
      <c r="O54" s="2"/>
      <c r="P54" s="6"/>
      <c r="Q54" s="17"/>
      <c r="R54" s="6"/>
      <c r="S54" s="17"/>
      <c r="T54" s="26"/>
      <c r="U54" s="2"/>
    </row>
    <row r="55" spans="1:21">
      <c r="A55" s="168"/>
      <c r="B55" s="175"/>
      <c r="C55" s="17"/>
      <c r="D55" s="6"/>
      <c r="E55" s="17"/>
      <c r="F55" s="6"/>
      <c r="G55" s="17"/>
      <c r="H55" s="6"/>
      <c r="I55" s="17"/>
      <c r="J55" s="6"/>
      <c r="K55" s="17"/>
      <c r="L55" s="6"/>
      <c r="M55" s="17"/>
      <c r="N55" s="26"/>
      <c r="O55" s="2"/>
      <c r="P55" s="6"/>
      <c r="Q55" s="17"/>
      <c r="R55" s="6"/>
      <c r="S55" s="17"/>
      <c r="T55" s="26"/>
      <c r="U55" s="2"/>
    </row>
    <row r="56" spans="1:21">
      <c r="A56" s="168"/>
      <c r="B56" s="175"/>
      <c r="C56" s="17"/>
      <c r="D56" s="6"/>
      <c r="E56" s="17"/>
      <c r="F56" s="6"/>
      <c r="G56" s="17"/>
      <c r="H56" s="6"/>
      <c r="I56" s="17"/>
      <c r="J56" s="6"/>
      <c r="K56" s="17"/>
      <c r="L56" s="6"/>
      <c r="M56" s="17"/>
      <c r="N56" s="26"/>
      <c r="O56" s="2"/>
      <c r="P56" s="6"/>
      <c r="Q56" s="17"/>
      <c r="R56" s="6"/>
      <c r="S56" s="17"/>
      <c r="T56" s="26"/>
      <c r="U56" s="2"/>
    </row>
    <row r="57" spans="1:21">
      <c r="A57" s="168"/>
      <c r="B57" s="175"/>
      <c r="C57" s="65"/>
      <c r="D57" s="64"/>
      <c r="E57" s="65"/>
      <c r="F57" s="64"/>
      <c r="G57" s="65"/>
      <c r="H57" s="64"/>
      <c r="I57" s="65"/>
      <c r="J57" s="64"/>
      <c r="K57" s="65"/>
      <c r="L57" s="64"/>
      <c r="M57" s="65"/>
      <c r="N57" s="67"/>
      <c r="O57" s="2"/>
      <c r="P57" s="6"/>
      <c r="Q57" s="17"/>
      <c r="R57" s="6"/>
      <c r="S57" s="17"/>
      <c r="T57" s="26">
        <f t="shared" ref="T57:T62" si="10">Q57+S57</f>
        <v>0</v>
      </c>
      <c r="U57" s="2"/>
    </row>
    <row r="58" spans="1:21">
      <c r="A58" s="168"/>
      <c r="B58" s="175"/>
      <c r="C58" s="65"/>
      <c r="D58" s="64"/>
      <c r="E58" s="65"/>
      <c r="F58" s="64"/>
      <c r="G58" s="65"/>
      <c r="H58" s="64"/>
      <c r="I58" s="65"/>
      <c r="J58" s="64"/>
      <c r="K58" s="65"/>
      <c r="L58" s="64"/>
      <c r="M58" s="65"/>
      <c r="N58" s="67"/>
      <c r="O58" s="2"/>
      <c r="P58" s="6"/>
      <c r="Q58" s="17"/>
      <c r="R58" s="6"/>
      <c r="S58" s="17"/>
      <c r="T58" s="26">
        <f t="shared" si="10"/>
        <v>0</v>
      </c>
      <c r="U58" s="2"/>
    </row>
    <row r="59" spans="1:21">
      <c r="A59" s="168"/>
      <c r="B59" s="175"/>
      <c r="C59" s="65"/>
      <c r="D59" s="64"/>
      <c r="E59" s="65"/>
      <c r="F59" s="64"/>
      <c r="G59" s="65"/>
      <c r="H59" s="64"/>
      <c r="I59" s="65"/>
      <c r="J59" s="64"/>
      <c r="K59" s="65"/>
      <c r="L59" s="64"/>
      <c r="M59" s="65"/>
      <c r="N59" s="67"/>
      <c r="O59" s="2"/>
      <c r="P59" s="6"/>
      <c r="Q59" s="17"/>
      <c r="R59" s="6"/>
      <c r="S59" s="17"/>
      <c r="T59" s="26">
        <f t="shared" si="10"/>
        <v>0</v>
      </c>
      <c r="U59" s="2"/>
    </row>
    <row r="60" spans="1:21">
      <c r="A60" s="168"/>
      <c r="B60" s="175"/>
      <c r="C60" s="17"/>
      <c r="D60" s="6"/>
      <c r="E60" s="17"/>
      <c r="F60" s="6"/>
      <c r="G60" s="17"/>
      <c r="H60" s="6"/>
      <c r="I60" s="17"/>
      <c r="J60" s="6"/>
      <c r="K60" s="17"/>
      <c r="L60" s="6"/>
      <c r="M60" s="17"/>
      <c r="N60" s="26"/>
      <c r="O60" s="2"/>
      <c r="P60" s="6"/>
      <c r="Q60" s="17"/>
      <c r="R60" s="6"/>
      <c r="S60" s="17"/>
      <c r="T60" s="26">
        <f t="shared" si="10"/>
        <v>0</v>
      </c>
      <c r="U60" s="2"/>
    </row>
    <row r="61" spans="1:21">
      <c r="A61" s="168"/>
      <c r="B61" s="175"/>
      <c r="C61" s="17"/>
      <c r="D61" s="6"/>
      <c r="E61" s="17"/>
      <c r="F61" s="6"/>
      <c r="G61" s="17"/>
      <c r="H61" s="6"/>
      <c r="I61" s="17"/>
      <c r="J61" s="6"/>
      <c r="K61" s="17"/>
      <c r="L61" s="6"/>
      <c r="M61" s="17"/>
      <c r="N61" s="26"/>
      <c r="O61" s="2"/>
      <c r="P61" s="6"/>
      <c r="Q61" s="17"/>
      <c r="R61" s="6"/>
      <c r="S61" s="17"/>
      <c r="T61" s="26">
        <f t="shared" si="10"/>
        <v>0</v>
      </c>
      <c r="U61" s="2"/>
    </row>
    <row r="62" spans="1:21">
      <c r="A62" s="168"/>
      <c r="B62" s="175"/>
      <c r="C62" s="19" t="s">
        <v>4</v>
      </c>
      <c r="D62" s="6">
        <v>0</v>
      </c>
      <c r="E62" s="17">
        <v>0</v>
      </c>
      <c r="F62" s="6">
        <v>0</v>
      </c>
      <c r="G62" s="17">
        <v>0</v>
      </c>
      <c r="H62" s="6">
        <v>0</v>
      </c>
      <c r="I62" s="17">
        <v>140</v>
      </c>
      <c r="J62" s="6">
        <v>0</v>
      </c>
      <c r="K62" s="17">
        <v>160</v>
      </c>
      <c r="L62" s="6">
        <v>0</v>
      </c>
      <c r="M62" s="17"/>
      <c r="N62" s="26">
        <v>300</v>
      </c>
      <c r="O62" s="2"/>
      <c r="P62" s="6">
        <v>0</v>
      </c>
      <c r="Q62" s="17">
        <v>160</v>
      </c>
      <c r="R62" s="6">
        <v>0</v>
      </c>
      <c r="S62" s="17">
        <v>0</v>
      </c>
      <c r="T62" s="26">
        <f t="shared" si="10"/>
        <v>160</v>
      </c>
      <c r="U62" s="2"/>
    </row>
    <row r="63" spans="1:21" ht="18" thickBot="1">
      <c r="A63" s="158" t="s">
        <v>24</v>
      </c>
      <c r="B63" s="159"/>
      <c r="C63" s="160"/>
      <c r="D63" s="15">
        <f>SUM(D36:D61)</f>
        <v>7</v>
      </c>
      <c r="E63" s="12">
        <f>SUM(E36:E61)</f>
        <v>252</v>
      </c>
      <c r="F63" s="15">
        <f>SUM(F36:F39)</f>
        <v>9</v>
      </c>
      <c r="G63" s="12">
        <f>SUM(G36:G61)</f>
        <v>324</v>
      </c>
      <c r="H63" s="15">
        <f t="shared" ref="H63:M63" si="11">SUM(H40:H61)</f>
        <v>14</v>
      </c>
      <c r="I63" s="12">
        <f t="shared" si="11"/>
        <v>512</v>
      </c>
      <c r="J63" s="15">
        <f>SUM(J40:J61)</f>
        <v>14</v>
      </c>
      <c r="K63" s="12">
        <f t="shared" si="11"/>
        <v>516</v>
      </c>
      <c r="L63" s="15">
        <f>SUM(L36:L62)</f>
        <v>29</v>
      </c>
      <c r="M63" s="12">
        <f t="shared" si="11"/>
        <v>837</v>
      </c>
      <c r="N63" s="27">
        <f>SUM(N36:N53)</f>
        <v>2503</v>
      </c>
      <c r="O63" s="8"/>
      <c r="P63" s="15">
        <f>SUM(P36:P62)</f>
        <v>32.299999999999997</v>
      </c>
      <c r="Q63" s="12">
        <f>SUM(Q36:Q62)</f>
        <v>1332</v>
      </c>
      <c r="R63" s="15">
        <f>SUM(R36:R62)</f>
        <v>32</v>
      </c>
      <c r="S63" s="12">
        <f>SUM(S36:S62)</f>
        <v>1054</v>
      </c>
      <c r="T63" s="32">
        <v>2386</v>
      </c>
      <c r="U63" s="8"/>
    </row>
    <row r="64" spans="1:21" ht="18.600000000000001" thickTop="1" thickBot="1">
      <c r="A64" s="177" t="s">
        <v>9</v>
      </c>
      <c r="B64" s="178"/>
      <c r="C64" s="179"/>
      <c r="D64" s="13">
        <f t="shared" ref="D64:J64" si="12">(D35+D63)</f>
        <v>34</v>
      </c>
      <c r="E64" s="14">
        <f t="shared" si="12"/>
        <v>1224</v>
      </c>
      <c r="F64" s="13">
        <v>34</v>
      </c>
      <c r="G64" s="14">
        <f>(G35+G63)</f>
        <v>1224</v>
      </c>
      <c r="H64" s="14">
        <f t="shared" si="12"/>
        <v>34</v>
      </c>
      <c r="I64" s="14">
        <f t="shared" si="12"/>
        <v>1232</v>
      </c>
      <c r="J64" s="13">
        <f t="shared" si="12"/>
        <v>34</v>
      </c>
      <c r="K64" s="14">
        <v>1163</v>
      </c>
      <c r="L64" s="13">
        <f>SUM(L35+L63)</f>
        <v>34</v>
      </c>
      <c r="M64" s="14">
        <f>(M35+M62+M63)</f>
        <v>1054</v>
      </c>
      <c r="N64" s="28">
        <f>N63+N35</f>
        <v>6013</v>
      </c>
      <c r="O64" s="30"/>
      <c r="P64" s="13">
        <f>P63</f>
        <v>32.299999999999997</v>
      </c>
      <c r="Q64" s="14">
        <v>1332</v>
      </c>
      <c r="R64" s="13">
        <f>R63</f>
        <v>32</v>
      </c>
      <c r="S64" s="14">
        <f>S63</f>
        <v>1054</v>
      </c>
      <c r="T64" s="33">
        <f>(Q64+S64)</f>
        <v>2386</v>
      </c>
      <c r="U64" s="2"/>
    </row>
    <row r="65" spans="2:21"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7" spans="2:21"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spans="2:21" ht="15.6">
      <c r="B68" s="180" t="s">
        <v>43</v>
      </c>
      <c r="C68" s="180"/>
      <c r="D68" s="180"/>
      <c r="E68" s="180"/>
      <c r="F68" s="180"/>
      <c r="G68" s="180"/>
      <c r="H68" s="180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spans="2:21" ht="15.6">
      <c r="B69" s="3"/>
      <c r="C69" s="34" t="s">
        <v>32</v>
      </c>
      <c r="D69" s="180" t="s">
        <v>26</v>
      </c>
      <c r="E69" s="180"/>
      <c r="F69" s="180"/>
      <c r="G69" s="180"/>
      <c r="H69" s="180"/>
    </row>
    <row r="70" spans="2:21" ht="21" customHeight="1">
      <c r="B70" s="181" t="s">
        <v>41</v>
      </c>
      <c r="C70" s="34"/>
      <c r="D70" s="34" t="s">
        <v>27</v>
      </c>
      <c r="E70" s="34" t="s">
        <v>28</v>
      </c>
      <c r="F70" s="34" t="s">
        <v>29</v>
      </c>
      <c r="G70" s="34" t="s">
        <v>30</v>
      </c>
      <c r="H70" s="34" t="s">
        <v>31</v>
      </c>
    </row>
    <row r="71" spans="2:21" ht="21" customHeight="1">
      <c r="B71" s="181"/>
      <c r="C71" s="68" t="s">
        <v>100</v>
      </c>
      <c r="D71" s="36">
        <v>1</v>
      </c>
      <c r="E71" s="36">
        <v>1</v>
      </c>
      <c r="F71" s="36">
        <v>1</v>
      </c>
      <c r="G71" s="36"/>
      <c r="H71" s="36"/>
    </row>
    <row r="72" spans="2:21" ht="21" customHeight="1">
      <c r="B72" s="181"/>
      <c r="C72" s="68" t="s">
        <v>117</v>
      </c>
      <c r="D72" s="36">
        <v>1</v>
      </c>
      <c r="E72" s="36"/>
      <c r="F72" s="36"/>
      <c r="G72" s="36"/>
      <c r="H72" s="36"/>
    </row>
    <row r="73" spans="2:21" ht="21" customHeight="1">
      <c r="B73" s="181"/>
      <c r="C73" s="68" t="s">
        <v>121</v>
      </c>
      <c r="D73" s="36">
        <v>1</v>
      </c>
      <c r="E73" s="36"/>
      <c r="F73" s="36"/>
      <c r="G73" s="36"/>
      <c r="H73" s="36"/>
    </row>
    <row r="74" spans="2:21" ht="21" customHeight="1">
      <c r="B74" s="181"/>
      <c r="C74" s="68" t="s">
        <v>95</v>
      </c>
      <c r="D74" s="36"/>
      <c r="E74" s="36"/>
      <c r="F74" s="36"/>
      <c r="G74" s="36">
        <v>1</v>
      </c>
      <c r="H74" s="36"/>
    </row>
    <row r="75" spans="2:21" ht="21" customHeight="1">
      <c r="B75" s="181"/>
      <c r="C75" s="68" t="s">
        <v>96</v>
      </c>
      <c r="D75" s="36"/>
      <c r="E75" s="36"/>
      <c r="F75" s="36"/>
      <c r="G75" s="36">
        <v>1</v>
      </c>
      <c r="H75" s="36">
        <v>1</v>
      </c>
    </row>
    <row r="76" spans="2:21" ht="21" customHeight="1">
      <c r="B76" s="181" t="s">
        <v>42</v>
      </c>
      <c r="C76" s="68" t="s">
        <v>182</v>
      </c>
      <c r="D76" s="36"/>
      <c r="E76" s="36"/>
      <c r="F76" s="36">
        <v>1.5</v>
      </c>
      <c r="G76" s="36"/>
      <c r="H76" s="36"/>
    </row>
    <row r="77" spans="2:21" ht="21" customHeight="1">
      <c r="B77" s="181"/>
      <c r="C77" s="68" t="s">
        <v>183</v>
      </c>
      <c r="D77" s="36"/>
      <c r="E77" s="36"/>
      <c r="F77" s="36"/>
      <c r="G77" s="36">
        <v>1</v>
      </c>
      <c r="H77" s="36"/>
    </row>
    <row r="78" spans="2:21" ht="21" customHeight="1">
      <c r="B78" s="181"/>
      <c r="C78" s="68" t="s">
        <v>184</v>
      </c>
      <c r="D78" s="36"/>
      <c r="E78" s="36"/>
      <c r="F78" s="36"/>
      <c r="G78" s="36"/>
      <c r="H78" s="36">
        <v>6</v>
      </c>
    </row>
    <row r="79" spans="2:21" ht="15.6">
      <c r="B79" s="182" t="s">
        <v>33</v>
      </c>
      <c r="C79" s="183"/>
      <c r="D79" s="35">
        <f>SUM(D71:D78)</f>
        <v>3</v>
      </c>
      <c r="E79" s="35">
        <f t="shared" ref="E79:H79" si="13">SUM(E71:E78)</f>
        <v>1</v>
      </c>
      <c r="F79" s="35">
        <f t="shared" si="13"/>
        <v>2.5</v>
      </c>
      <c r="G79" s="35">
        <f t="shared" si="13"/>
        <v>3</v>
      </c>
      <c r="H79" s="35">
        <f t="shared" si="13"/>
        <v>7</v>
      </c>
    </row>
    <row r="82" spans="1:3">
      <c r="A82" s="176" t="s">
        <v>44</v>
      </c>
      <c r="B82" s="176"/>
      <c r="C82" s="1" t="s">
        <v>45</v>
      </c>
    </row>
  </sheetData>
  <mergeCells count="49">
    <mergeCell ref="A3:C3"/>
    <mergeCell ref="D3:N3"/>
    <mergeCell ref="P3:T3"/>
    <mergeCell ref="A1:C1"/>
    <mergeCell ref="D1:T1"/>
    <mergeCell ref="A2:C2"/>
    <mergeCell ref="D2:N2"/>
    <mergeCell ref="P2:T2"/>
    <mergeCell ref="A4:C4"/>
    <mergeCell ref="D4:N4"/>
    <mergeCell ref="P4:T4"/>
    <mergeCell ref="A5:C5"/>
    <mergeCell ref="D5:N5"/>
    <mergeCell ref="P5:T5"/>
    <mergeCell ref="L8:M8"/>
    <mergeCell ref="A6:C6"/>
    <mergeCell ref="D6:N6"/>
    <mergeCell ref="P6:T6"/>
    <mergeCell ref="A7:C7"/>
    <mergeCell ref="D7:N7"/>
    <mergeCell ref="P7:T7"/>
    <mergeCell ref="A63:C63"/>
    <mergeCell ref="P8:Q8"/>
    <mergeCell ref="R8:S8"/>
    <mergeCell ref="A9:C9"/>
    <mergeCell ref="D9:E9"/>
    <mergeCell ref="F9:G9"/>
    <mergeCell ref="H9:I9"/>
    <mergeCell ref="J9:K9"/>
    <mergeCell ref="L9:M9"/>
    <mergeCell ref="P9:Q9"/>
    <mergeCell ref="R9:S9"/>
    <mergeCell ref="A8:C8"/>
    <mergeCell ref="D8:E8"/>
    <mergeCell ref="F8:G8"/>
    <mergeCell ref="H8:I8"/>
    <mergeCell ref="J8:K8"/>
    <mergeCell ref="A10:B34"/>
    <mergeCell ref="A35:C35"/>
    <mergeCell ref="A36:A62"/>
    <mergeCell ref="B36:B37"/>
    <mergeCell ref="B40:B62"/>
    <mergeCell ref="A82:B82"/>
    <mergeCell ref="A64:C64"/>
    <mergeCell ref="B68:H68"/>
    <mergeCell ref="D69:H69"/>
    <mergeCell ref="B70:B75"/>
    <mergeCell ref="B76:B78"/>
    <mergeCell ref="B79:C79"/>
  </mergeCells>
  <pageMargins left="0.7" right="0.7" top="0.75" bottom="0.75" header="0.3" footer="0.3"/>
  <pageSetup paperSize="9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16</vt:i4>
      </vt:variant>
    </vt:vector>
  </HeadingPairs>
  <TitlesOfParts>
    <vt:vector size="16" baseType="lpstr">
      <vt:lpstr>Technikum-sport</vt:lpstr>
      <vt:lpstr>Technikum-okt_assz</vt:lpstr>
      <vt:lpstr>Technikum-óvodai_nev</vt:lpstr>
      <vt:lpstr>Technikum-inforü</vt:lpstr>
      <vt:lpstr>Technikum-infokomm</vt:lpstr>
      <vt:lpstr>Technikum-log</vt:lpstr>
      <vt:lpstr>Technikum-körny</vt:lpstr>
      <vt:lpstr>Technikum-vízügy</vt:lpstr>
      <vt:lpstr>Technikum-vasút</vt:lpstr>
      <vt:lpstr>Felnőttek Logisztikai technikus</vt:lpstr>
      <vt:lpstr>Felnőttek Óvodai nevelő</vt:lpstr>
      <vt:lpstr>Felnőttek sport VT</vt:lpstr>
      <vt:lpstr>Felnőttek sport </vt:lpstr>
      <vt:lpstr> Felnőttek sportFWI</vt:lpstr>
      <vt:lpstr>Felnőttek vízügy</vt:lpstr>
      <vt:lpstr>Felnőttek környvéd.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_Buzder-Lantos Flóra</dc:creator>
  <cp:lastModifiedBy>János</cp:lastModifiedBy>
  <cp:lastPrinted>2025-09-04T06:06:35Z</cp:lastPrinted>
  <dcterms:created xsi:type="dcterms:W3CDTF">2024-08-15T09:15:35Z</dcterms:created>
  <dcterms:modified xsi:type="dcterms:W3CDTF">2026-01-26T15:21:11Z</dcterms:modified>
</cp:coreProperties>
</file>